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o\Documents\1.NUEVI\Contabilidad\2021\"/>
    </mc:Choice>
  </mc:AlternateContent>
  <xr:revisionPtr revIDLastSave="0" documentId="13_ncr:1_{BB90CCCE-E961-4E41-A1EE-8349E73DAFD5}" xr6:coauthVersionLast="47" xr6:coauthVersionMax="47" xr10:uidLastSave="{00000000-0000-0000-0000-000000000000}"/>
  <bookViews>
    <workbookView xWindow="-110" yWindow="-110" windowWidth="19420" windowHeight="10420" xr2:uid="{A3CD0D6E-542F-4D93-A74E-E84762EF9D3E}"/>
  </bookViews>
  <sheets>
    <sheet name="2021 sem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1" i="1" l="1"/>
  <c r="E145" i="1"/>
  <c r="D154" i="1" s="1"/>
  <c r="D155" i="1" s="1"/>
  <c r="E144" i="1"/>
  <c r="F144" i="1" s="1"/>
  <c r="E143" i="1"/>
  <c r="F143" i="1" s="1"/>
  <c r="E142" i="1"/>
  <c r="F142" i="1" s="1"/>
  <c r="E141" i="1"/>
  <c r="F141" i="1" s="1"/>
  <c r="E133" i="1"/>
  <c r="D148" i="1" s="1"/>
  <c r="G125" i="1"/>
  <c r="G126" i="1" s="1"/>
  <c r="G124" i="1"/>
  <c r="G122" i="1"/>
  <c r="G121" i="1"/>
  <c r="G123" i="1" s="1"/>
  <c r="G118" i="1"/>
  <c r="I117" i="1"/>
  <c r="G117" i="1"/>
  <c r="F117" i="1"/>
  <c r="F115" i="1" s="1"/>
  <c r="K116" i="1"/>
  <c r="J116" i="1" s="1"/>
  <c r="J115" i="1" s="1"/>
  <c r="G116" i="1"/>
  <c r="G115" i="1" s="1"/>
  <c r="K115" i="1"/>
  <c r="I115" i="1"/>
  <c r="F110" i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1" i="1"/>
  <c r="E10" i="1"/>
  <c r="G127" i="1" l="1"/>
  <c r="D149" i="1" s="1"/>
  <c r="D147" i="1"/>
  <c r="D151" i="1" s="1"/>
  <c r="H115" i="1"/>
  <c r="H116" i="1"/>
</calcChain>
</file>

<file path=xl/sharedStrings.xml><?xml version="1.0" encoding="utf-8"?>
<sst xmlns="http://schemas.openxmlformats.org/spreadsheetml/2006/main" count="338" uniqueCount="138">
  <si>
    <t>Fecha</t>
  </si>
  <si>
    <t>Ref.</t>
  </si>
  <si>
    <t>Importe</t>
  </si>
  <si>
    <t>Concepto</t>
  </si>
  <si>
    <t>Fondos totales</t>
  </si>
  <si>
    <t>Clasificación</t>
  </si>
  <si>
    <t>Notas 1</t>
  </si>
  <si>
    <t>Notas 2</t>
  </si>
  <si>
    <t>Impresión cuadernos Ghana</t>
  </si>
  <si>
    <t>Campañas</t>
  </si>
  <si>
    <t>Cuadernos Ghana</t>
  </si>
  <si>
    <t>Impresión calendarios 2021</t>
  </si>
  <si>
    <t>Calendarios 2021</t>
  </si>
  <si>
    <t>Calendario JDP</t>
  </si>
  <si>
    <t>Calendario AP</t>
  </si>
  <si>
    <t>Calendario MIM</t>
  </si>
  <si>
    <t>Donacion JFP</t>
  </si>
  <si>
    <t xml:space="preserve">Donación privada </t>
  </si>
  <si>
    <t>Individual</t>
  </si>
  <si>
    <t>mensual</t>
  </si>
  <si>
    <t>Comisión bancaria</t>
  </si>
  <si>
    <t>Gastos de gestión</t>
  </si>
  <si>
    <t>Calendarios AF</t>
  </si>
  <si>
    <t>Calendarios IAr</t>
  </si>
  <si>
    <t>Calendario IC</t>
  </si>
  <si>
    <t>Calendario CSA</t>
  </si>
  <si>
    <t>Calendario IAB</t>
  </si>
  <si>
    <t>Calendarios NF</t>
  </si>
  <si>
    <t>Calendario MFM</t>
  </si>
  <si>
    <t>Calendarios BV</t>
  </si>
  <si>
    <t>Calendario MMT</t>
  </si>
  <si>
    <t>Calendario RSG</t>
  </si>
  <si>
    <t>Calendario EMP</t>
  </si>
  <si>
    <t>Calendario FT</t>
  </si>
  <si>
    <t>Calendario MC</t>
  </si>
  <si>
    <t>Calendario MHV</t>
  </si>
  <si>
    <t>Calendario ER</t>
  </si>
  <si>
    <t>Cuota psocia 000-000-006</t>
  </si>
  <si>
    <t>Personas socias</t>
  </si>
  <si>
    <t>Cuota psocia 000-000-011</t>
  </si>
  <si>
    <t>Cuota psocia 000-000-040</t>
  </si>
  <si>
    <t>Cuota psocia 000-000-041</t>
  </si>
  <si>
    <t>Compra material de oficina</t>
  </si>
  <si>
    <t>Calendario JLM</t>
  </si>
  <si>
    <t>Calendario AGa</t>
  </si>
  <si>
    <t>Calendario AQ</t>
  </si>
  <si>
    <t>Calendario RU</t>
  </si>
  <si>
    <t>Calendarios FMG</t>
  </si>
  <si>
    <t>Calendarios APM</t>
  </si>
  <si>
    <t>Calendarios LVB</t>
  </si>
  <si>
    <t>Envíos calendarios</t>
  </si>
  <si>
    <t>Envíos calendarios / cuadernos</t>
  </si>
  <si>
    <t>Beneficios Wapsi</t>
  </si>
  <si>
    <t>WAPSI</t>
  </si>
  <si>
    <t>Calendario MF</t>
  </si>
  <si>
    <t>Calendario EJ</t>
  </si>
  <si>
    <t>Calendario AT</t>
  </si>
  <si>
    <t>Donacion jfp</t>
  </si>
  <si>
    <t>Donación MJFP</t>
  </si>
  <si>
    <t>Puntual</t>
  </si>
  <si>
    <t>Calendarios IGL</t>
  </si>
  <si>
    <t>Calendario MCPP</t>
  </si>
  <si>
    <t>Calendario CS</t>
  </si>
  <si>
    <t>Calendario JMRG</t>
  </si>
  <si>
    <t>Calendario JABO</t>
  </si>
  <si>
    <t>Calendario PB</t>
  </si>
  <si>
    <t>Envío calendarios</t>
  </si>
  <si>
    <t>Envío cuadernos</t>
  </si>
  <si>
    <t>Cuadernos EJ</t>
  </si>
  <si>
    <t>Papelería</t>
  </si>
  <si>
    <t>Cuadernos NR</t>
  </si>
  <si>
    <t>Calendario MSV</t>
  </si>
  <si>
    <t>Calendario CLC</t>
  </si>
  <si>
    <t>Calendario MJSN</t>
  </si>
  <si>
    <t>Calendario MMor</t>
  </si>
  <si>
    <t>Cuota psocia 000-000-032</t>
  </si>
  <si>
    <t>Cuota psocia 000-000-033</t>
  </si>
  <si>
    <t>Cuota psocia 000-000-034</t>
  </si>
  <si>
    <t>Cuota psocia 000-000-036</t>
  </si>
  <si>
    <t>Cuota psocia 000-000-037</t>
  </si>
  <si>
    <t>Cuota psocia 000-000-038</t>
  </si>
  <si>
    <t>Cuota psocia 000-000-039</t>
  </si>
  <si>
    <t>Cuota psocia 000-000-045</t>
  </si>
  <si>
    <t>Cuota psocia 000-000-046</t>
  </si>
  <si>
    <t>Gastos de teléfono</t>
  </si>
  <si>
    <t>FMNT - Pago firma digital</t>
  </si>
  <si>
    <t>Cuadernos ERF</t>
  </si>
  <si>
    <t>Cuadernos AT</t>
  </si>
  <si>
    <t>Cuadernos AMM</t>
  </si>
  <si>
    <t>Venta calendarios</t>
  </si>
  <si>
    <t>Donación JFP</t>
  </si>
  <si>
    <t>trimestral</t>
  </si>
  <si>
    <t>Cuota psocia 000-000-012</t>
  </si>
  <si>
    <t>Cuota psocia 000-000-014</t>
  </si>
  <si>
    <t>Cuota psocia 000-000-015</t>
  </si>
  <si>
    <t>Cuota psocia 000-000-016</t>
  </si>
  <si>
    <t>Cuota psocia 000-000-047</t>
  </si>
  <si>
    <t>donacion JFP</t>
  </si>
  <si>
    <t>Recarga móvil Movistar</t>
  </si>
  <si>
    <t>STG MOLLIE PAYMENTS</t>
  </si>
  <si>
    <t>-</t>
  </si>
  <si>
    <t>Proyectos</t>
  </si>
  <si>
    <t xml:space="preserve">Número </t>
  </si>
  <si>
    <t>Nombre</t>
  </si>
  <si>
    <t>"Mejora de las condiciones educativas de la comunidad de Azudoone"</t>
  </si>
  <si>
    <t>Gastos directos</t>
  </si>
  <si>
    <t>Gastos indirectos</t>
  </si>
  <si>
    <t>Total</t>
  </si>
  <si>
    <t>Donaciones/ subvenciones</t>
  </si>
  <si>
    <t>Tipo</t>
  </si>
  <si>
    <t>Cantidad</t>
  </si>
  <si>
    <t>Carácter</t>
  </si>
  <si>
    <t>Periódico</t>
  </si>
  <si>
    <t>Públicas</t>
  </si>
  <si>
    <t>Privadas</t>
  </si>
  <si>
    <t>Colectivas</t>
  </si>
  <si>
    <t>Total colectivas</t>
  </si>
  <si>
    <t xml:space="preserve">Familia </t>
  </si>
  <si>
    <t>Otras</t>
  </si>
  <si>
    <t>Calendarios 2020</t>
  </si>
  <si>
    <t>Inversión</t>
  </si>
  <si>
    <t>Beneficios brutos</t>
  </si>
  <si>
    <t>Beneficios netos</t>
  </si>
  <si>
    <t>Nuevas personas socias el el último semestre</t>
  </si>
  <si>
    <t>Nº de personas socias actuales</t>
  </si>
  <si>
    <t>Total ingresos por personas socias</t>
  </si>
  <si>
    <t>Por trimestre</t>
  </si>
  <si>
    <t>Nº personas socias</t>
  </si>
  <si>
    <t>Ene-mar 2021</t>
  </si>
  <si>
    <t>Abr-jun 2021</t>
  </si>
  <si>
    <t>Gastos de gestión 2020</t>
  </si>
  <si>
    <t>Material de oficina</t>
  </si>
  <si>
    <t>Mantenimiento de cuentas bancarias</t>
  </si>
  <si>
    <t>Otros</t>
  </si>
  <si>
    <t>Ingresos 2020</t>
  </si>
  <si>
    <t>Eventos</t>
  </si>
  <si>
    <t>Gastos 2020</t>
  </si>
  <si>
    <r>
      <t>CUENTAS 1</t>
    </r>
    <r>
      <rPr>
        <b/>
        <vertAlign val="superscript"/>
        <sz val="18"/>
        <color theme="1"/>
        <rFont val="Blogger Sans"/>
        <family val="3"/>
      </rPr>
      <t>er</t>
    </r>
    <r>
      <rPr>
        <b/>
        <sz val="18"/>
        <color theme="1"/>
        <rFont val="Blogger Sans"/>
        <family val="3"/>
      </rPr>
      <t xml:space="preserve"> SEMESTRE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</si>
</sst>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Blogger Sans"/>
      <family val="3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8"/>
      <color theme="1"/>
      <name val="Blogger Sans"/>
      <family val="3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2D8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/>
      <right style="medium">
        <color rgb="FF92D050"/>
      </right>
      <top/>
      <bottom/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medium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medium">
        <color rgb="FF009999"/>
      </left>
      <right style="medium">
        <color rgb="FF009999"/>
      </right>
      <top/>
      <bottom style="medium">
        <color rgb="FF009999"/>
      </bottom>
      <diagonal/>
    </border>
    <border>
      <left style="thin">
        <color rgb="FF009999"/>
      </left>
      <right/>
      <top/>
      <bottom/>
      <diagonal/>
    </border>
    <border>
      <left/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1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0" fontId="0" fillId="2" borderId="2" xfId="0" applyFill="1" applyBorder="1"/>
    <xf numFmtId="0" fontId="3" fillId="3" borderId="2" xfId="0" applyFont="1" applyFill="1" applyBorder="1"/>
    <xf numFmtId="14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0" fontId="0" fillId="2" borderId="3" xfId="0" applyFill="1" applyBorder="1"/>
    <xf numFmtId="0" fontId="3" fillId="4" borderId="3" xfId="0" applyFont="1" applyFill="1" applyBorder="1"/>
    <xf numFmtId="0" fontId="0" fillId="5" borderId="3" xfId="0" applyFill="1" applyBorder="1"/>
    <xf numFmtId="0" fontId="0" fillId="6" borderId="3" xfId="0" applyFill="1" applyBorder="1"/>
    <xf numFmtId="0" fontId="6" fillId="7" borderId="3" xfId="0" applyFont="1" applyFill="1" applyBorder="1"/>
    <xf numFmtId="0" fontId="3" fillId="3" borderId="3" xfId="0" applyFont="1" applyFill="1" applyBorder="1"/>
    <xf numFmtId="0" fontId="3" fillId="8" borderId="3" xfId="0" applyFont="1" applyFill="1" applyBorder="1"/>
    <xf numFmtId="0" fontId="0" fillId="0" borderId="3" xfId="0" quotePrefix="1" applyBorder="1"/>
    <xf numFmtId="0" fontId="2" fillId="9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0" fillId="10" borderId="6" xfId="0" applyFill="1" applyBorder="1"/>
    <xf numFmtId="0" fontId="0" fillId="10" borderId="7" xfId="0" applyFill="1" applyBorder="1"/>
    <xf numFmtId="0" fontId="2" fillId="9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1" applyFont="1" applyBorder="1"/>
    <xf numFmtId="0" fontId="0" fillId="0" borderId="9" xfId="0" applyBorder="1"/>
    <xf numFmtId="9" fontId="0" fillId="0" borderId="9" xfId="2" applyFont="1" applyBorder="1"/>
    <xf numFmtId="0" fontId="2" fillId="9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9" borderId="11" xfId="0" applyFont="1" applyFill="1" applyBorder="1"/>
    <xf numFmtId="44" fontId="2" fillId="9" borderId="11" xfId="1" applyFont="1" applyFill="1" applyBorder="1"/>
    <xf numFmtId="0" fontId="0" fillId="0" borderId="12" xfId="0" applyBorder="1"/>
    <xf numFmtId="4" fontId="0" fillId="0" borderId="0" xfId="0" applyNumberFormat="1"/>
    <xf numFmtId="0" fontId="3" fillId="5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5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9" fontId="0" fillId="0" borderId="29" xfId="2" quotePrefix="1" applyFont="1" applyBorder="1"/>
    <xf numFmtId="44" fontId="0" fillId="0" borderId="30" xfId="1" quotePrefix="1" applyFont="1" applyBorder="1"/>
    <xf numFmtId="44" fontId="0" fillId="0" borderId="31" xfId="1" quotePrefix="1" applyFont="1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5" borderId="15" xfId="0" applyFont="1" applyFill="1" applyBorder="1"/>
    <xf numFmtId="44" fontId="3" fillId="5" borderId="15" xfId="1" applyFont="1" applyFill="1" applyBorder="1"/>
    <xf numFmtId="10" fontId="3" fillId="5" borderId="32" xfId="2" applyNumberFormat="1" applyFont="1" applyFill="1" applyBorder="1"/>
    <xf numFmtId="44" fontId="0" fillId="5" borderId="33" xfId="1" applyFont="1" applyFill="1" applyBorder="1"/>
    <xf numFmtId="44" fontId="0" fillId="5" borderId="14" xfId="1" applyFont="1" applyFill="1" applyBorder="1"/>
    <xf numFmtId="0" fontId="0" fillId="0" borderId="20" xfId="0" applyBorder="1" applyAlignment="1">
      <alignment horizontal="center" vertical="center"/>
    </xf>
    <xf numFmtId="10" fontId="0" fillId="0" borderId="29" xfId="2" applyNumberFormat="1" applyFont="1" applyBorder="1"/>
    <xf numFmtId="44" fontId="0" fillId="0" borderId="30" xfId="1" applyFont="1" applyBorder="1"/>
    <xf numFmtId="44" fontId="0" fillId="0" borderId="31" xfId="1" applyFont="1" applyBorder="1"/>
    <xf numFmtId="0" fontId="0" fillId="0" borderId="0" xfId="0" applyAlignment="1">
      <alignment horizontal="left" vertical="center"/>
    </xf>
    <xf numFmtId="0" fontId="3" fillId="11" borderId="0" xfId="0" applyFont="1" applyFill="1" applyAlignment="1">
      <alignment wrapText="1"/>
    </xf>
    <xf numFmtId="0" fontId="0" fillId="11" borderId="0" xfId="0" applyFill="1"/>
    <xf numFmtId="44" fontId="0" fillId="11" borderId="0" xfId="1" applyFont="1" applyFill="1" applyBorder="1"/>
    <xf numFmtId="9" fontId="0" fillId="11" borderId="29" xfId="2" applyFont="1" applyFill="1" applyBorder="1"/>
    <xf numFmtId="44" fontId="0" fillId="11" borderId="30" xfId="1" applyFont="1" applyFill="1" applyBorder="1"/>
    <xf numFmtId="44" fontId="0" fillId="11" borderId="31" xfId="1" applyFont="1" applyFill="1" applyBorder="1"/>
    <xf numFmtId="9" fontId="0" fillId="0" borderId="29" xfId="2" applyFont="1" applyBorder="1"/>
    <xf numFmtId="0" fontId="3" fillId="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/>
    <xf numFmtId="44" fontId="0" fillId="0" borderId="23" xfId="1" applyFont="1" applyBorder="1"/>
    <xf numFmtId="9" fontId="0" fillId="0" borderId="34" xfId="2" applyFont="1" applyBorder="1"/>
    <xf numFmtId="44" fontId="0" fillId="0" borderId="35" xfId="1" applyFont="1" applyBorder="1"/>
    <xf numFmtId="44" fontId="0" fillId="0" borderId="22" xfId="1" applyFont="1" applyBorder="1"/>
    <xf numFmtId="0" fontId="3" fillId="2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44" fontId="0" fillId="0" borderId="38" xfId="1" applyFont="1" applyBorder="1"/>
    <xf numFmtId="0" fontId="3" fillId="2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0" fillId="0" borderId="40" xfId="1" applyFont="1" applyBorder="1"/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4" fontId="1" fillId="11" borderId="42" xfId="1" applyFont="1" applyFill="1" applyBorder="1" applyAlignment="1">
      <alignment horizontal="left"/>
    </xf>
    <xf numFmtId="44" fontId="1" fillId="11" borderId="43" xfId="1" applyFont="1" applyFill="1" applyBorder="1"/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/>
    </xf>
    <xf numFmtId="44" fontId="3" fillId="2" borderId="43" xfId="1" applyFont="1" applyFill="1" applyBorder="1"/>
    <xf numFmtId="0" fontId="2" fillId="7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/>
    </xf>
    <xf numFmtId="1" fontId="0" fillId="0" borderId="46" xfId="1" applyNumberFormat="1" applyFont="1" applyBorder="1"/>
    <xf numFmtId="0" fontId="2" fillId="7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" fontId="0" fillId="0" borderId="50" xfId="1" applyNumberFormat="1" applyFont="1" applyBorder="1"/>
    <xf numFmtId="0" fontId="2" fillId="7" borderId="51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left" vertical="center" wrapText="1"/>
    </xf>
    <xf numFmtId="0" fontId="2" fillId="7" borderId="52" xfId="0" applyFont="1" applyFill="1" applyBorder="1" applyAlignment="1">
      <alignment horizontal="left" vertical="center" wrapText="1"/>
    </xf>
    <xf numFmtId="0" fontId="2" fillId="7" borderId="53" xfId="0" applyFont="1" applyFill="1" applyBorder="1" applyAlignment="1">
      <alignment horizontal="left" vertical="center" wrapText="1"/>
    </xf>
    <xf numFmtId="44" fontId="2" fillId="7" borderId="54" xfId="1" applyFont="1" applyFill="1" applyBorder="1" applyAlignment="1">
      <alignment horizontal="right" vertical="center" wrapText="1"/>
    </xf>
    <xf numFmtId="0" fontId="2" fillId="7" borderId="55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4" fillId="7" borderId="5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6" borderId="58" xfId="0" applyFont="1" applyFill="1" applyBorder="1" applyAlignment="1">
      <alignment horizontal="center" vertical="center" wrapText="1"/>
    </xf>
    <xf numFmtId="2" fontId="0" fillId="0" borderId="59" xfId="0" applyNumberFormat="1" applyBorder="1" applyAlignment="1">
      <alignment horizontal="left" vertical="center" wrapText="1"/>
    </xf>
    <xf numFmtId="2" fontId="0" fillId="0" borderId="60" xfId="0" applyNumberFormat="1" applyBorder="1" applyAlignment="1">
      <alignment horizontal="left" vertical="center" wrapText="1"/>
    </xf>
    <xf numFmtId="44" fontId="0" fillId="0" borderId="60" xfId="1" applyFont="1" applyBorder="1"/>
    <xf numFmtId="9" fontId="0" fillId="0" borderId="61" xfId="2" applyFont="1" applyBorder="1"/>
    <xf numFmtId="0" fontId="2" fillId="6" borderId="62" xfId="0" applyFont="1" applyFill="1" applyBorder="1" applyAlignment="1">
      <alignment horizontal="center" vertical="center" wrapText="1"/>
    </xf>
    <xf numFmtId="44" fontId="1" fillId="0" borderId="60" xfId="1" applyFont="1" applyBorder="1"/>
    <xf numFmtId="0" fontId="2" fillId="6" borderId="6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64" xfId="0" applyFont="1" applyFill="1" applyBorder="1" applyAlignment="1">
      <alignment horizontal="center" vertical="center" wrapText="1"/>
    </xf>
    <xf numFmtId="44" fontId="2" fillId="6" borderId="65" xfId="1" applyFont="1" applyFill="1" applyBorder="1" applyAlignment="1">
      <alignment horizontal="right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left" wrapText="1"/>
    </xf>
    <xf numFmtId="44" fontId="0" fillId="0" borderId="68" xfId="2" applyNumberFormat="1" applyFont="1" applyBorder="1" applyAlignment="1">
      <alignment wrapText="1"/>
    </xf>
    <xf numFmtId="0" fontId="3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4" fontId="0" fillId="0" borderId="70" xfId="2" applyNumberFormat="1" applyFont="1" applyBorder="1" applyAlignment="1">
      <alignment wrapText="1"/>
    </xf>
    <xf numFmtId="0" fontId="3" fillId="0" borderId="71" xfId="0" applyFont="1" applyBorder="1" applyAlignment="1">
      <alignment horizontal="center" vertical="center" wrapText="1"/>
    </xf>
    <xf numFmtId="0" fontId="3" fillId="11" borderId="72" xfId="0" applyFont="1" applyFill="1" applyBorder="1" applyAlignment="1">
      <alignment wrapText="1"/>
    </xf>
    <xf numFmtId="44" fontId="3" fillId="11" borderId="72" xfId="1" applyFont="1" applyFill="1" applyBorder="1" applyAlignment="1">
      <alignment wrapText="1"/>
    </xf>
    <xf numFmtId="44" fontId="3" fillId="11" borderId="73" xfId="1" applyFont="1" applyFill="1" applyBorder="1" applyAlignment="1">
      <alignment wrapText="1"/>
    </xf>
    <xf numFmtId="0" fontId="3" fillId="0" borderId="74" xfId="0" applyFont="1" applyBorder="1" applyAlignment="1">
      <alignment horizontal="center" vertical="center" wrapText="1"/>
    </xf>
    <xf numFmtId="0" fontId="0" fillId="0" borderId="75" xfId="0" applyBorder="1"/>
    <xf numFmtId="44" fontId="0" fillId="0" borderId="76" xfId="1" applyFont="1" applyBorder="1"/>
    <xf numFmtId="0" fontId="3" fillId="0" borderId="7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78" xfId="1" applyFont="1" applyBorder="1"/>
    <xf numFmtId="0" fontId="3" fillId="0" borderId="79" xfId="0" applyFont="1" applyBorder="1" applyAlignment="1">
      <alignment horizontal="center" vertical="center" wrapText="1"/>
    </xf>
    <xf numFmtId="0" fontId="3" fillId="11" borderId="80" xfId="0" applyFont="1" applyFill="1" applyBorder="1" applyAlignment="1">
      <alignment horizontal="left"/>
    </xf>
    <xf numFmtId="44" fontId="3" fillId="11" borderId="81" xfId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personas socias por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sem 1'!$B$136:$B$138</c:f>
              <c:strCache>
                <c:ptCount val="3"/>
                <c:pt idx="0">
                  <c:v>2020</c:v>
                </c:pt>
                <c:pt idx="1">
                  <c:v>Ene-mar 2021</c:v>
                </c:pt>
                <c:pt idx="2">
                  <c:v>Abr-jun 2021</c:v>
                </c:pt>
              </c:strCache>
            </c:strRef>
          </c:cat>
          <c:val>
            <c:numRef>
              <c:f>'2021 sem 1'!$C$136:$C$138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903-4034-BD54-082BAE612747}"/>
            </c:ext>
          </c:extLst>
        </c:ser>
        <c:ser>
          <c:idx val="1"/>
          <c:order val="1"/>
          <c:spPr>
            <a:solidFill>
              <a:srgbClr val="00999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sem 1'!$B$136:$B$138</c:f>
              <c:strCache>
                <c:ptCount val="3"/>
                <c:pt idx="0">
                  <c:v>2020</c:v>
                </c:pt>
                <c:pt idx="1">
                  <c:v>Ene-mar 2021</c:v>
                </c:pt>
                <c:pt idx="2">
                  <c:v>Abr-jun 2021</c:v>
                </c:pt>
              </c:strCache>
            </c:strRef>
          </c:cat>
          <c:val>
            <c:numRef>
              <c:f>'2021 sem 1'!$D$136:$D$138</c:f>
              <c:numCache>
                <c:formatCode>General</c:formatCode>
                <c:ptCount val="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3-4034-BD54-082BAE6127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4242111"/>
        <c:axId val="214241279"/>
      </c:barChart>
      <c:catAx>
        <c:axId val="21424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241279"/>
        <c:crosses val="autoZero"/>
        <c:auto val="1"/>
        <c:lblAlgn val="ctr"/>
        <c:lblOffset val="100"/>
        <c:noMultiLvlLbl val="0"/>
      </c:catAx>
      <c:valAx>
        <c:axId val="214241279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242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377825</xdr:colOff>
      <xdr:row>124</xdr:row>
      <xdr:rowOff>34925</xdr:rowOff>
    </xdr:from>
    <xdr:to>
      <xdr:col>12</xdr:col>
      <xdr:colOff>714375</xdr:colOff>
      <xdr:row>138</xdr:row>
      <xdr:rowOff>174625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753E8C8-6358-4D70-BAD3-668EE041E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486691</xdr:colOff>
      <xdr:row>0</xdr:row>
      <xdr:rowOff>120651</xdr:rowOff>
    </xdr:from>
    <xdr:to>
      <xdr:col>8</xdr:col>
      <xdr:colOff>7474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782198-6F9C-4DBC-BCDF-5542B3E745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03"/>
        <a:stretch/>
      </xdr:blipFill>
      <xdr:spPr>
        <a:xfrm>
          <a:off x="7077991" y="120651"/>
          <a:ext cx="1476583" cy="857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TOTAL"/>
      <sheetName val="GASTOS"/>
      <sheetName val="BBVA"/>
      <sheetName val="FIARE"/>
      <sheetName val="Conciliación bancaria"/>
      <sheetName val="2018"/>
      <sheetName val="2019"/>
      <sheetName val="2020 sem 1"/>
      <sheetName val="2020 sem 2"/>
      <sheetName val="2020"/>
      <sheetName val="2021 sem 1"/>
      <sheetName val="2021 se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6">
          <cell r="B136">
            <v>2020</v>
          </cell>
          <cell r="D136">
            <v>44</v>
          </cell>
        </row>
        <row r="137">
          <cell r="B137" t="str">
            <v>Ene-mar 2021</v>
          </cell>
          <cell r="D137">
            <v>45</v>
          </cell>
        </row>
        <row r="138">
          <cell r="B138" t="str">
            <v>Abr-jun 2021</v>
          </cell>
          <cell r="D138">
            <v>46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5F62-09B6-4974-BFD8-D3DAA9113722}">
  <dimension ref="A3:XFA165"/>
  <sheetViews>
    <sheetView tabSelected="1" workbookViewId="0">
      <selection activeCell="C3" sqref="C3:F3"/>
    </sheetView>
  </sheetViews>
  <sheetFormatPr baseColWidth="10" defaultRowHeight="14.5" x14ac:dyDescent="0.35"/>
  <cols>
    <col min="2" max="2" width="6.08984375" customWidth="1"/>
    <col min="4" max="4" width="32.7265625" customWidth="1"/>
    <col min="5" max="5" width="12.7265625" customWidth="1"/>
    <col min="6" max="6" width="21" customWidth="1"/>
    <col min="7" max="7" width="17.08984375" customWidth="1"/>
    <col min="12" max="12" width="17" customWidth="1"/>
  </cols>
  <sheetData>
    <row r="3" spans="1:1021 1029:2045 2053:3069 3077:4093 4101:5117 5125:6141 6149:7165 7173:8189 8197:9213 9221:10237 10245:11261 11269:12285 12293:13309 13317:14333 14341:15357 15365:16381" ht="26" x14ac:dyDescent="0.5">
      <c r="C3" s="1" t="s">
        <v>137</v>
      </c>
      <c r="D3" s="1"/>
      <c r="E3" s="1"/>
      <c r="F3" s="1"/>
    </row>
    <row r="7" spans="1:1021 1029:2045 2053:3069 3077:4093 4101:5117 5125:6141 6149:7165 7173:8189 8197:9213 9221:10237 10245:11261 11269:12285 12293:13309 13317:14333 14341:15357 15365:16381" s="4" customFormat="1" ht="15" thickBot="1" x14ac:dyDescent="0.4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2" t="s">
        <v>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Q7" s="5"/>
      <c r="BY7" s="5"/>
      <c r="CG7" s="5"/>
      <c r="CO7" s="5"/>
      <c r="CW7" s="5"/>
      <c r="DE7" s="5"/>
      <c r="DM7" s="5"/>
      <c r="DU7" s="5"/>
      <c r="EC7" s="5"/>
      <c r="EK7" s="5"/>
      <c r="ES7" s="5"/>
      <c r="FA7" s="5"/>
      <c r="FI7" s="5"/>
      <c r="FQ7" s="5"/>
      <c r="FY7" s="5"/>
      <c r="GG7" s="5"/>
      <c r="GO7" s="5"/>
      <c r="GW7" s="5"/>
      <c r="HE7" s="5"/>
      <c r="HM7" s="5"/>
      <c r="HU7" s="5"/>
      <c r="IC7" s="5"/>
      <c r="IK7" s="5"/>
      <c r="IS7" s="5"/>
      <c r="JA7" s="5"/>
      <c r="JI7" s="5"/>
      <c r="JQ7" s="5"/>
      <c r="JY7" s="5"/>
      <c r="KG7" s="5"/>
      <c r="KO7" s="5"/>
      <c r="KW7" s="5"/>
      <c r="LE7" s="5"/>
      <c r="LM7" s="5"/>
      <c r="LU7" s="5"/>
      <c r="MC7" s="5"/>
      <c r="MK7" s="5"/>
      <c r="MS7" s="5"/>
      <c r="NA7" s="5"/>
      <c r="NI7" s="5"/>
      <c r="NQ7" s="5"/>
      <c r="NY7" s="5"/>
      <c r="OG7" s="5"/>
      <c r="OO7" s="5"/>
      <c r="OW7" s="5"/>
      <c r="PE7" s="5"/>
      <c r="PM7" s="5"/>
      <c r="PU7" s="5"/>
      <c r="QC7" s="5"/>
      <c r="QK7" s="5"/>
      <c r="QS7" s="5"/>
      <c r="RA7" s="5"/>
      <c r="RI7" s="5"/>
      <c r="RQ7" s="5"/>
      <c r="RY7" s="5"/>
      <c r="SG7" s="5"/>
      <c r="SO7" s="5"/>
      <c r="SW7" s="5"/>
      <c r="TE7" s="5"/>
      <c r="TM7" s="5"/>
      <c r="TU7" s="5"/>
      <c r="UC7" s="5"/>
      <c r="UK7" s="5"/>
      <c r="US7" s="5"/>
      <c r="VA7" s="5"/>
      <c r="VI7" s="5"/>
      <c r="VQ7" s="5"/>
      <c r="VY7" s="5"/>
      <c r="WG7" s="5"/>
      <c r="WO7" s="5"/>
      <c r="WW7" s="5"/>
      <c r="XE7" s="5"/>
      <c r="XM7" s="5"/>
      <c r="XU7" s="5"/>
      <c r="YC7" s="5"/>
      <c r="YK7" s="5"/>
      <c r="YS7" s="5"/>
      <c r="ZA7" s="5"/>
      <c r="ZI7" s="5"/>
      <c r="ZQ7" s="5"/>
      <c r="ZY7" s="5"/>
      <c r="AAG7" s="5"/>
      <c r="AAO7" s="5"/>
      <c r="AAW7" s="5"/>
      <c r="ABE7" s="5"/>
      <c r="ABM7" s="5"/>
      <c r="ABU7" s="5"/>
      <c r="ACC7" s="5"/>
      <c r="ACK7" s="5"/>
      <c r="ACS7" s="5"/>
      <c r="ADA7" s="5"/>
      <c r="ADI7" s="5"/>
      <c r="ADQ7" s="5"/>
      <c r="ADY7" s="5"/>
      <c r="AEG7" s="5"/>
      <c r="AEO7" s="5"/>
      <c r="AEW7" s="5"/>
      <c r="AFE7" s="5"/>
      <c r="AFM7" s="5"/>
      <c r="AFU7" s="5"/>
      <c r="AGC7" s="5"/>
      <c r="AGK7" s="5"/>
      <c r="AGS7" s="5"/>
      <c r="AHA7" s="5"/>
      <c r="AHI7" s="5"/>
      <c r="AHQ7" s="5"/>
      <c r="AHY7" s="5"/>
      <c r="AIG7" s="5"/>
      <c r="AIO7" s="5"/>
      <c r="AIW7" s="5"/>
      <c r="AJE7" s="5"/>
      <c r="AJM7" s="5"/>
      <c r="AJU7" s="5"/>
      <c r="AKC7" s="5"/>
      <c r="AKK7" s="5"/>
      <c r="AKS7" s="5"/>
      <c r="ALA7" s="5"/>
      <c r="ALI7" s="5"/>
      <c r="ALQ7" s="5"/>
      <c r="ALY7" s="5"/>
      <c r="AMG7" s="5"/>
      <c r="AMO7" s="5"/>
      <c r="AMW7" s="5"/>
      <c r="ANE7" s="5"/>
      <c r="ANM7" s="5"/>
      <c r="ANU7" s="5"/>
      <c r="AOC7" s="5"/>
      <c r="AOK7" s="5"/>
      <c r="AOS7" s="5"/>
      <c r="APA7" s="5"/>
      <c r="API7" s="5"/>
      <c r="APQ7" s="5"/>
      <c r="APY7" s="5"/>
      <c r="AQG7" s="5"/>
      <c r="AQO7" s="5"/>
      <c r="AQW7" s="5"/>
      <c r="ARE7" s="5"/>
      <c r="ARM7" s="5"/>
      <c r="ARU7" s="5"/>
      <c r="ASC7" s="5"/>
      <c r="ASK7" s="5"/>
      <c r="ASS7" s="5"/>
      <c r="ATA7" s="5"/>
      <c r="ATI7" s="5"/>
      <c r="ATQ7" s="5"/>
      <c r="ATY7" s="5"/>
      <c r="AUG7" s="5"/>
      <c r="AUO7" s="5"/>
      <c r="AUW7" s="5"/>
      <c r="AVE7" s="5"/>
      <c r="AVM7" s="5"/>
      <c r="AVU7" s="5"/>
      <c r="AWC7" s="5"/>
      <c r="AWK7" s="5"/>
      <c r="AWS7" s="5"/>
      <c r="AXA7" s="5"/>
      <c r="AXI7" s="5"/>
      <c r="AXQ7" s="5"/>
      <c r="AXY7" s="5"/>
      <c r="AYG7" s="5"/>
      <c r="AYO7" s="5"/>
      <c r="AYW7" s="5"/>
      <c r="AZE7" s="5"/>
      <c r="AZM7" s="5"/>
      <c r="AZU7" s="5"/>
      <c r="BAC7" s="5"/>
      <c r="BAK7" s="5"/>
      <c r="BAS7" s="5"/>
      <c r="BBA7" s="5"/>
      <c r="BBI7" s="5"/>
      <c r="BBQ7" s="5"/>
      <c r="BBY7" s="5"/>
      <c r="BCG7" s="5"/>
      <c r="BCO7" s="5"/>
      <c r="BCW7" s="5"/>
      <c r="BDE7" s="5"/>
      <c r="BDM7" s="5"/>
      <c r="BDU7" s="5"/>
      <c r="BEC7" s="5"/>
      <c r="BEK7" s="5"/>
      <c r="BES7" s="5"/>
      <c r="BFA7" s="5"/>
      <c r="BFI7" s="5"/>
      <c r="BFQ7" s="5"/>
      <c r="BFY7" s="5"/>
      <c r="BGG7" s="5"/>
      <c r="BGO7" s="5"/>
      <c r="BGW7" s="5"/>
      <c r="BHE7" s="5"/>
      <c r="BHM7" s="5"/>
      <c r="BHU7" s="5"/>
      <c r="BIC7" s="5"/>
      <c r="BIK7" s="5"/>
      <c r="BIS7" s="5"/>
      <c r="BJA7" s="5"/>
      <c r="BJI7" s="5"/>
      <c r="BJQ7" s="5"/>
      <c r="BJY7" s="5"/>
      <c r="BKG7" s="5"/>
      <c r="BKO7" s="5"/>
      <c r="BKW7" s="5"/>
      <c r="BLE7" s="5"/>
      <c r="BLM7" s="5"/>
      <c r="BLU7" s="5"/>
      <c r="BMC7" s="5"/>
      <c r="BMK7" s="5"/>
      <c r="BMS7" s="5"/>
      <c r="BNA7" s="5"/>
      <c r="BNI7" s="5"/>
      <c r="BNQ7" s="5"/>
      <c r="BNY7" s="5"/>
      <c r="BOG7" s="5"/>
      <c r="BOO7" s="5"/>
      <c r="BOW7" s="5"/>
      <c r="BPE7" s="5"/>
      <c r="BPM7" s="5"/>
      <c r="BPU7" s="5"/>
      <c r="BQC7" s="5"/>
      <c r="BQK7" s="5"/>
      <c r="BQS7" s="5"/>
      <c r="BRA7" s="5"/>
      <c r="BRI7" s="5"/>
      <c r="BRQ7" s="5"/>
      <c r="BRY7" s="5"/>
      <c r="BSG7" s="5"/>
      <c r="BSO7" s="5"/>
      <c r="BSW7" s="5"/>
      <c r="BTE7" s="5"/>
      <c r="BTM7" s="5"/>
      <c r="BTU7" s="5"/>
      <c r="BUC7" s="5"/>
      <c r="BUK7" s="5"/>
      <c r="BUS7" s="5"/>
      <c r="BVA7" s="5"/>
      <c r="BVI7" s="5"/>
      <c r="BVQ7" s="5"/>
      <c r="BVY7" s="5"/>
      <c r="BWG7" s="5"/>
      <c r="BWO7" s="5"/>
      <c r="BWW7" s="5"/>
      <c r="BXE7" s="5"/>
      <c r="BXM7" s="5"/>
      <c r="BXU7" s="5"/>
      <c r="BYC7" s="5"/>
      <c r="BYK7" s="5"/>
      <c r="BYS7" s="5"/>
      <c r="BZA7" s="5"/>
      <c r="BZI7" s="5"/>
      <c r="BZQ7" s="5"/>
      <c r="BZY7" s="5"/>
      <c r="CAG7" s="5"/>
      <c r="CAO7" s="5"/>
      <c r="CAW7" s="5"/>
      <c r="CBE7" s="5"/>
      <c r="CBM7" s="5"/>
      <c r="CBU7" s="5"/>
      <c r="CCC7" s="5"/>
      <c r="CCK7" s="5"/>
      <c r="CCS7" s="5"/>
      <c r="CDA7" s="5"/>
      <c r="CDI7" s="5"/>
      <c r="CDQ7" s="5"/>
      <c r="CDY7" s="5"/>
      <c r="CEG7" s="5"/>
      <c r="CEO7" s="5"/>
      <c r="CEW7" s="5"/>
      <c r="CFE7" s="5"/>
      <c r="CFM7" s="5"/>
      <c r="CFU7" s="5"/>
      <c r="CGC7" s="5"/>
      <c r="CGK7" s="5"/>
      <c r="CGS7" s="5"/>
      <c r="CHA7" s="5"/>
      <c r="CHI7" s="5"/>
      <c r="CHQ7" s="5"/>
      <c r="CHY7" s="5"/>
      <c r="CIG7" s="5"/>
      <c r="CIO7" s="5"/>
      <c r="CIW7" s="5"/>
      <c r="CJE7" s="5"/>
      <c r="CJM7" s="5"/>
      <c r="CJU7" s="5"/>
      <c r="CKC7" s="5"/>
      <c r="CKK7" s="5"/>
      <c r="CKS7" s="5"/>
      <c r="CLA7" s="5"/>
      <c r="CLI7" s="5"/>
      <c r="CLQ7" s="5"/>
      <c r="CLY7" s="5"/>
      <c r="CMG7" s="5"/>
      <c r="CMO7" s="5"/>
      <c r="CMW7" s="5"/>
      <c r="CNE7" s="5"/>
      <c r="CNM7" s="5"/>
      <c r="CNU7" s="5"/>
      <c r="COC7" s="5"/>
      <c r="COK7" s="5"/>
      <c r="COS7" s="5"/>
      <c r="CPA7" s="5"/>
      <c r="CPI7" s="5"/>
      <c r="CPQ7" s="5"/>
      <c r="CPY7" s="5"/>
      <c r="CQG7" s="5"/>
      <c r="CQO7" s="5"/>
      <c r="CQW7" s="5"/>
      <c r="CRE7" s="5"/>
      <c r="CRM7" s="5"/>
      <c r="CRU7" s="5"/>
      <c r="CSC7" s="5"/>
      <c r="CSK7" s="5"/>
      <c r="CSS7" s="5"/>
      <c r="CTA7" s="5"/>
      <c r="CTI7" s="5"/>
      <c r="CTQ7" s="5"/>
      <c r="CTY7" s="5"/>
      <c r="CUG7" s="5"/>
      <c r="CUO7" s="5"/>
      <c r="CUW7" s="5"/>
      <c r="CVE7" s="5"/>
      <c r="CVM7" s="5"/>
      <c r="CVU7" s="5"/>
      <c r="CWC7" s="5"/>
      <c r="CWK7" s="5"/>
      <c r="CWS7" s="5"/>
      <c r="CXA7" s="5"/>
      <c r="CXI7" s="5"/>
      <c r="CXQ7" s="5"/>
      <c r="CXY7" s="5"/>
      <c r="CYG7" s="5"/>
      <c r="CYO7" s="5"/>
      <c r="CYW7" s="5"/>
      <c r="CZE7" s="5"/>
      <c r="CZM7" s="5"/>
      <c r="CZU7" s="5"/>
      <c r="DAC7" s="5"/>
      <c r="DAK7" s="5"/>
      <c r="DAS7" s="5"/>
      <c r="DBA7" s="5"/>
      <c r="DBI7" s="5"/>
      <c r="DBQ7" s="5"/>
      <c r="DBY7" s="5"/>
      <c r="DCG7" s="5"/>
      <c r="DCO7" s="5"/>
      <c r="DCW7" s="5"/>
      <c r="DDE7" s="5"/>
      <c r="DDM7" s="5"/>
      <c r="DDU7" s="5"/>
      <c r="DEC7" s="5"/>
      <c r="DEK7" s="5"/>
      <c r="DES7" s="5"/>
      <c r="DFA7" s="5"/>
      <c r="DFI7" s="5"/>
      <c r="DFQ7" s="5"/>
      <c r="DFY7" s="5"/>
      <c r="DGG7" s="5"/>
      <c r="DGO7" s="5"/>
      <c r="DGW7" s="5"/>
      <c r="DHE7" s="5"/>
      <c r="DHM7" s="5"/>
      <c r="DHU7" s="5"/>
      <c r="DIC7" s="5"/>
      <c r="DIK7" s="5"/>
      <c r="DIS7" s="5"/>
      <c r="DJA7" s="5"/>
      <c r="DJI7" s="5"/>
      <c r="DJQ7" s="5"/>
      <c r="DJY7" s="5"/>
      <c r="DKG7" s="5"/>
      <c r="DKO7" s="5"/>
      <c r="DKW7" s="5"/>
      <c r="DLE7" s="5"/>
      <c r="DLM7" s="5"/>
      <c r="DLU7" s="5"/>
      <c r="DMC7" s="5"/>
      <c r="DMK7" s="5"/>
      <c r="DMS7" s="5"/>
      <c r="DNA7" s="5"/>
      <c r="DNI7" s="5"/>
      <c r="DNQ7" s="5"/>
      <c r="DNY7" s="5"/>
      <c r="DOG7" s="5"/>
      <c r="DOO7" s="5"/>
      <c r="DOW7" s="5"/>
      <c r="DPE7" s="5"/>
      <c r="DPM7" s="5"/>
      <c r="DPU7" s="5"/>
      <c r="DQC7" s="5"/>
      <c r="DQK7" s="5"/>
      <c r="DQS7" s="5"/>
      <c r="DRA7" s="5"/>
      <c r="DRI7" s="5"/>
      <c r="DRQ7" s="5"/>
      <c r="DRY7" s="5"/>
      <c r="DSG7" s="5"/>
      <c r="DSO7" s="5"/>
      <c r="DSW7" s="5"/>
      <c r="DTE7" s="5"/>
      <c r="DTM7" s="5"/>
      <c r="DTU7" s="5"/>
      <c r="DUC7" s="5"/>
      <c r="DUK7" s="5"/>
      <c r="DUS7" s="5"/>
      <c r="DVA7" s="5"/>
      <c r="DVI7" s="5"/>
      <c r="DVQ7" s="5"/>
      <c r="DVY7" s="5"/>
      <c r="DWG7" s="5"/>
      <c r="DWO7" s="5"/>
      <c r="DWW7" s="5"/>
      <c r="DXE7" s="5"/>
      <c r="DXM7" s="5"/>
      <c r="DXU7" s="5"/>
      <c r="DYC7" s="5"/>
      <c r="DYK7" s="5"/>
      <c r="DYS7" s="5"/>
      <c r="DZA7" s="5"/>
      <c r="DZI7" s="5"/>
      <c r="DZQ7" s="5"/>
      <c r="DZY7" s="5"/>
      <c r="EAG7" s="5"/>
      <c r="EAO7" s="5"/>
      <c r="EAW7" s="5"/>
      <c r="EBE7" s="5"/>
      <c r="EBM7" s="5"/>
      <c r="EBU7" s="5"/>
      <c r="ECC7" s="5"/>
      <c r="ECK7" s="5"/>
      <c r="ECS7" s="5"/>
      <c r="EDA7" s="5"/>
      <c r="EDI7" s="5"/>
      <c r="EDQ7" s="5"/>
      <c r="EDY7" s="5"/>
      <c r="EEG7" s="5"/>
      <c r="EEO7" s="5"/>
      <c r="EEW7" s="5"/>
      <c r="EFE7" s="5"/>
      <c r="EFM7" s="5"/>
      <c r="EFU7" s="5"/>
      <c r="EGC7" s="5"/>
      <c r="EGK7" s="5"/>
      <c r="EGS7" s="5"/>
      <c r="EHA7" s="5"/>
      <c r="EHI7" s="5"/>
      <c r="EHQ7" s="5"/>
      <c r="EHY7" s="5"/>
      <c r="EIG7" s="5"/>
      <c r="EIO7" s="5"/>
      <c r="EIW7" s="5"/>
      <c r="EJE7" s="5"/>
      <c r="EJM7" s="5"/>
      <c r="EJU7" s="5"/>
      <c r="EKC7" s="5"/>
      <c r="EKK7" s="5"/>
      <c r="EKS7" s="5"/>
      <c r="ELA7" s="5"/>
      <c r="ELI7" s="5"/>
      <c r="ELQ7" s="5"/>
      <c r="ELY7" s="5"/>
      <c r="EMG7" s="5"/>
      <c r="EMO7" s="5"/>
      <c r="EMW7" s="5"/>
      <c r="ENE7" s="5"/>
      <c r="ENM7" s="5"/>
      <c r="ENU7" s="5"/>
      <c r="EOC7" s="5"/>
      <c r="EOK7" s="5"/>
      <c r="EOS7" s="5"/>
      <c r="EPA7" s="5"/>
      <c r="EPI7" s="5"/>
      <c r="EPQ7" s="5"/>
      <c r="EPY7" s="5"/>
      <c r="EQG7" s="5"/>
      <c r="EQO7" s="5"/>
      <c r="EQW7" s="5"/>
      <c r="ERE7" s="5"/>
      <c r="ERM7" s="5"/>
      <c r="ERU7" s="5"/>
      <c r="ESC7" s="5"/>
      <c r="ESK7" s="5"/>
      <c r="ESS7" s="5"/>
      <c r="ETA7" s="5"/>
      <c r="ETI7" s="5"/>
      <c r="ETQ7" s="5"/>
      <c r="ETY7" s="5"/>
      <c r="EUG7" s="5"/>
      <c r="EUO7" s="5"/>
      <c r="EUW7" s="5"/>
      <c r="EVE7" s="5"/>
      <c r="EVM7" s="5"/>
      <c r="EVU7" s="5"/>
      <c r="EWC7" s="5"/>
      <c r="EWK7" s="5"/>
      <c r="EWS7" s="5"/>
      <c r="EXA7" s="5"/>
      <c r="EXI7" s="5"/>
      <c r="EXQ7" s="5"/>
      <c r="EXY7" s="5"/>
      <c r="EYG7" s="5"/>
      <c r="EYO7" s="5"/>
      <c r="EYW7" s="5"/>
      <c r="EZE7" s="5"/>
      <c r="EZM7" s="5"/>
      <c r="EZU7" s="5"/>
      <c r="FAC7" s="5"/>
      <c r="FAK7" s="5"/>
      <c r="FAS7" s="5"/>
      <c r="FBA7" s="5"/>
      <c r="FBI7" s="5"/>
      <c r="FBQ7" s="5"/>
      <c r="FBY7" s="5"/>
      <c r="FCG7" s="5"/>
      <c r="FCO7" s="5"/>
      <c r="FCW7" s="5"/>
      <c r="FDE7" s="5"/>
      <c r="FDM7" s="5"/>
      <c r="FDU7" s="5"/>
      <c r="FEC7" s="5"/>
      <c r="FEK7" s="5"/>
      <c r="FES7" s="5"/>
      <c r="FFA7" s="5"/>
      <c r="FFI7" s="5"/>
      <c r="FFQ7" s="5"/>
      <c r="FFY7" s="5"/>
      <c r="FGG7" s="5"/>
      <c r="FGO7" s="5"/>
      <c r="FGW7" s="5"/>
      <c r="FHE7" s="5"/>
      <c r="FHM7" s="5"/>
      <c r="FHU7" s="5"/>
      <c r="FIC7" s="5"/>
      <c r="FIK7" s="5"/>
      <c r="FIS7" s="5"/>
      <c r="FJA7" s="5"/>
      <c r="FJI7" s="5"/>
      <c r="FJQ7" s="5"/>
      <c r="FJY7" s="5"/>
      <c r="FKG7" s="5"/>
      <c r="FKO7" s="5"/>
      <c r="FKW7" s="5"/>
      <c r="FLE7" s="5"/>
      <c r="FLM7" s="5"/>
      <c r="FLU7" s="5"/>
      <c r="FMC7" s="5"/>
      <c r="FMK7" s="5"/>
      <c r="FMS7" s="5"/>
      <c r="FNA7" s="5"/>
      <c r="FNI7" s="5"/>
      <c r="FNQ7" s="5"/>
      <c r="FNY7" s="5"/>
      <c r="FOG7" s="5"/>
      <c r="FOO7" s="5"/>
      <c r="FOW7" s="5"/>
      <c r="FPE7" s="5"/>
      <c r="FPM7" s="5"/>
      <c r="FPU7" s="5"/>
      <c r="FQC7" s="5"/>
      <c r="FQK7" s="5"/>
      <c r="FQS7" s="5"/>
      <c r="FRA7" s="5"/>
      <c r="FRI7" s="5"/>
      <c r="FRQ7" s="5"/>
      <c r="FRY7" s="5"/>
      <c r="FSG7" s="5"/>
      <c r="FSO7" s="5"/>
      <c r="FSW7" s="5"/>
      <c r="FTE7" s="5"/>
      <c r="FTM7" s="5"/>
      <c r="FTU7" s="5"/>
      <c r="FUC7" s="5"/>
      <c r="FUK7" s="5"/>
      <c r="FUS7" s="5"/>
      <c r="FVA7" s="5"/>
      <c r="FVI7" s="5"/>
      <c r="FVQ7" s="5"/>
      <c r="FVY7" s="5"/>
      <c r="FWG7" s="5"/>
      <c r="FWO7" s="5"/>
      <c r="FWW7" s="5"/>
      <c r="FXE7" s="5"/>
      <c r="FXM7" s="5"/>
      <c r="FXU7" s="5"/>
      <c r="FYC7" s="5"/>
      <c r="FYK7" s="5"/>
      <c r="FYS7" s="5"/>
      <c r="FZA7" s="5"/>
      <c r="FZI7" s="5"/>
      <c r="FZQ7" s="5"/>
      <c r="FZY7" s="5"/>
      <c r="GAG7" s="5"/>
      <c r="GAO7" s="5"/>
      <c r="GAW7" s="5"/>
      <c r="GBE7" s="5"/>
      <c r="GBM7" s="5"/>
      <c r="GBU7" s="5"/>
      <c r="GCC7" s="5"/>
      <c r="GCK7" s="5"/>
      <c r="GCS7" s="5"/>
      <c r="GDA7" s="5"/>
      <c r="GDI7" s="5"/>
      <c r="GDQ7" s="5"/>
      <c r="GDY7" s="5"/>
      <c r="GEG7" s="5"/>
      <c r="GEO7" s="5"/>
      <c r="GEW7" s="5"/>
      <c r="GFE7" s="5"/>
      <c r="GFM7" s="5"/>
      <c r="GFU7" s="5"/>
      <c r="GGC7" s="5"/>
      <c r="GGK7" s="5"/>
      <c r="GGS7" s="5"/>
      <c r="GHA7" s="5"/>
      <c r="GHI7" s="5"/>
      <c r="GHQ7" s="5"/>
      <c r="GHY7" s="5"/>
      <c r="GIG7" s="5"/>
      <c r="GIO7" s="5"/>
      <c r="GIW7" s="5"/>
      <c r="GJE7" s="5"/>
      <c r="GJM7" s="5"/>
      <c r="GJU7" s="5"/>
      <c r="GKC7" s="5"/>
      <c r="GKK7" s="5"/>
      <c r="GKS7" s="5"/>
      <c r="GLA7" s="5"/>
      <c r="GLI7" s="5"/>
      <c r="GLQ7" s="5"/>
      <c r="GLY7" s="5"/>
      <c r="GMG7" s="5"/>
      <c r="GMO7" s="5"/>
      <c r="GMW7" s="5"/>
      <c r="GNE7" s="5"/>
      <c r="GNM7" s="5"/>
      <c r="GNU7" s="5"/>
      <c r="GOC7" s="5"/>
      <c r="GOK7" s="5"/>
      <c r="GOS7" s="5"/>
      <c r="GPA7" s="5"/>
      <c r="GPI7" s="5"/>
      <c r="GPQ7" s="5"/>
      <c r="GPY7" s="5"/>
      <c r="GQG7" s="5"/>
      <c r="GQO7" s="5"/>
      <c r="GQW7" s="5"/>
      <c r="GRE7" s="5"/>
      <c r="GRM7" s="5"/>
      <c r="GRU7" s="5"/>
      <c r="GSC7" s="5"/>
      <c r="GSK7" s="5"/>
      <c r="GSS7" s="5"/>
      <c r="GTA7" s="5"/>
      <c r="GTI7" s="5"/>
      <c r="GTQ7" s="5"/>
      <c r="GTY7" s="5"/>
      <c r="GUG7" s="5"/>
      <c r="GUO7" s="5"/>
      <c r="GUW7" s="5"/>
      <c r="GVE7" s="5"/>
      <c r="GVM7" s="5"/>
      <c r="GVU7" s="5"/>
      <c r="GWC7" s="5"/>
      <c r="GWK7" s="5"/>
      <c r="GWS7" s="5"/>
      <c r="GXA7" s="5"/>
      <c r="GXI7" s="5"/>
      <c r="GXQ7" s="5"/>
      <c r="GXY7" s="5"/>
      <c r="GYG7" s="5"/>
      <c r="GYO7" s="5"/>
      <c r="GYW7" s="5"/>
      <c r="GZE7" s="5"/>
      <c r="GZM7" s="5"/>
      <c r="GZU7" s="5"/>
      <c r="HAC7" s="5"/>
      <c r="HAK7" s="5"/>
      <c r="HAS7" s="5"/>
      <c r="HBA7" s="5"/>
      <c r="HBI7" s="5"/>
      <c r="HBQ7" s="5"/>
      <c r="HBY7" s="5"/>
      <c r="HCG7" s="5"/>
      <c r="HCO7" s="5"/>
      <c r="HCW7" s="5"/>
      <c r="HDE7" s="5"/>
      <c r="HDM7" s="5"/>
      <c r="HDU7" s="5"/>
      <c r="HEC7" s="5"/>
      <c r="HEK7" s="5"/>
      <c r="HES7" s="5"/>
      <c r="HFA7" s="5"/>
      <c r="HFI7" s="5"/>
      <c r="HFQ7" s="5"/>
      <c r="HFY7" s="5"/>
      <c r="HGG7" s="5"/>
      <c r="HGO7" s="5"/>
      <c r="HGW7" s="5"/>
      <c r="HHE7" s="5"/>
      <c r="HHM7" s="5"/>
      <c r="HHU7" s="5"/>
      <c r="HIC7" s="5"/>
      <c r="HIK7" s="5"/>
      <c r="HIS7" s="5"/>
      <c r="HJA7" s="5"/>
      <c r="HJI7" s="5"/>
      <c r="HJQ7" s="5"/>
      <c r="HJY7" s="5"/>
      <c r="HKG7" s="5"/>
      <c r="HKO7" s="5"/>
      <c r="HKW7" s="5"/>
      <c r="HLE7" s="5"/>
      <c r="HLM7" s="5"/>
      <c r="HLU7" s="5"/>
      <c r="HMC7" s="5"/>
      <c r="HMK7" s="5"/>
      <c r="HMS7" s="5"/>
      <c r="HNA7" s="5"/>
      <c r="HNI7" s="5"/>
      <c r="HNQ7" s="5"/>
      <c r="HNY7" s="5"/>
      <c r="HOG7" s="5"/>
      <c r="HOO7" s="5"/>
      <c r="HOW7" s="5"/>
      <c r="HPE7" s="5"/>
      <c r="HPM7" s="5"/>
      <c r="HPU7" s="5"/>
      <c r="HQC7" s="5"/>
      <c r="HQK7" s="5"/>
      <c r="HQS7" s="5"/>
      <c r="HRA7" s="5"/>
      <c r="HRI7" s="5"/>
      <c r="HRQ7" s="5"/>
      <c r="HRY7" s="5"/>
      <c r="HSG7" s="5"/>
      <c r="HSO7" s="5"/>
      <c r="HSW7" s="5"/>
      <c r="HTE7" s="5"/>
      <c r="HTM7" s="5"/>
      <c r="HTU7" s="5"/>
      <c r="HUC7" s="5"/>
      <c r="HUK7" s="5"/>
      <c r="HUS7" s="5"/>
      <c r="HVA7" s="5"/>
      <c r="HVI7" s="5"/>
      <c r="HVQ7" s="5"/>
      <c r="HVY7" s="5"/>
      <c r="HWG7" s="5"/>
      <c r="HWO7" s="5"/>
      <c r="HWW7" s="5"/>
      <c r="HXE7" s="5"/>
      <c r="HXM7" s="5"/>
      <c r="HXU7" s="5"/>
      <c r="HYC7" s="5"/>
      <c r="HYK7" s="5"/>
      <c r="HYS7" s="5"/>
      <c r="HZA7" s="5"/>
      <c r="HZI7" s="5"/>
      <c r="HZQ7" s="5"/>
      <c r="HZY7" s="5"/>
      <c r="IAG7" s="5"/>
      <c r="IAO7" s="5"/>
      <c r="IAW7" s="5"/>
      <c r="IBE7" s="5"/>
      <c r="IBM7" s="5"/>
      <c r="IBU7" s="5"/>
      <c r="ICC7" s="5"/>
      <c r="ICK7" s="5"/>
      <c r="ICS7" s="5"/>
      <c r="IDA7" s="5"/>
      <c r="IDI7" s="5"/>
      <c r="IDQ7" s="5"/>
      <c r="IDY7" s="5"/>
      <c r="IEG7" s="5"/>
      <c r="IEO7" s="5"/>
      <c r="IEW7" s="5"/>
      <c r="IFE7" s="5"/>
      <c r="IFM7" s="5"/>
      <c r="IFU7" s="5"/>
      <c r="IGC7" s="5"/>
      <c r="IGK7" s="5"/>
      <c r="IGS7" s="5"/>
      <c r="IHA7" s="5"/>
      <c r="IHI7" s="5"/>
      <c r="IHQ7" s="5"/>
      <c r="IHY7" s="5"/>
      <c r="IIG7" s="5"/>
      <c r="IIO7" s="5"/>
      <c r="IIW7" s="5"/>
      <c r="IJE7" s="5"/>
      <c r="IJM7" s="5"/>
      <c r="IJU7" s="5"/>
      <c r="IKC7" s="5"/>
      <c r="IKK7" s="5"/>
      <c r="IKS7" s="5"/>
      <c r="ILA7" s="5"/>
      <c r="ILI7" s="5"/>
      <c r="ILQ7" s="5"/>
      <c r="ILY7" s="5"/>
      <c r="IMG7" s="5"/>
      <c r="IMO7" s="5"/>
      <c r="IMW7" s="5"/>
      <c r="INE7" s="5"/>
      <c r="INM7" s="5"/>
      <c r="INU7" s="5"/>
      <c r="IOC7" s="5"/>
      <c r="IOK7" s="5"/>
      <c r="IOS7" s="5"/>
      <c r="IPA7" s="5"/>
      <c r="IPI7" s="5"/>
      <c r="IPQ7" s="5"/>
      <c r="IPY7" s="5"/>
      <c r="IQG7" s="5"/>
      <c r="IQO7" s="5"/>
      <c r="IQW7" s="5"/>
      <c r="IRE7" s="5"/>
      <c r="IRM7" s="5"/>
      <c r="IRU7" s="5"/>
      <c r="ISC7" s="5"/>
      <c r="ISK7" s="5"/>
      <c r="ISS7" s="5"/>
      <c r="ITA7" s="5"/>
      <c r="ITI7" s="5"/>
      <c r="ITQ7" s="5"/>
      <c r="ITY7" s="5"/>
      <c r="IUG7" s="5"/>
      <c r="IUO7" s="5"/>
      <c r="IUW7" s="5"/>
      <c r="IVE7" s="5"/>
      <c r="IVM7" s="5"/>
      <c r="IVU7" s="5"/>
      <c r="IWC7" s="5"/>
      <c r="IWK7" s="5"/>
      <c r="IWS7" s="5"/>
      <c r="IXA7" s="5"/>
      <c r="IXI7" s="5"/>
      <c r="IXQ7" s="5"/>
      <c r="IXY7" s="5"/>
      <c r="IYG7" s="5"/>
      <c r="IYO7" s="5"/>
      <c r="IYW7" s="5"/>
      <c r="IZE7" s="5"/>
      <c r="IZM7" s="5"/>
      <c r="IZU7" s="5"/>
      <c r="JAC7" s="5"/>
      <c r="JAK7" s="5"/>
      <c r="JAS7" s="5"/>
      <c r="JBA7" s="5"/>
      <c r="JBI7" s="5"/>
      <c r="JBQ7" s="5"/>
      <c r="JBY7" s="5"/>
      <c r="JCG7" s="5"/>
      <c r="JCO7" s="5"/>
      <c r="JCW7" s="5"/>
      <c r="JDE7" s="5"/>
      <c r="JDM7" s="5"/>
      <c r="JDU7" s="5"/>
      <c r="JEC7" s="5"/>
      <c r="JEK7" s="5"/>
      <c r="JES7" s="5"/>
      <c r="JFA7" s="5"/>
      <c r="JFI7" s="5"/>
      <c r="JFQ7" s="5"/>
      <c r="JFY7" s="5"/>
      <c r="JGG7" s="5"/>
      <c r="JGO7" s="5"/>
      <c r="JGW7" s="5"/>
      <c r="JHE7" s="5"/>
      <c r="JHM7" s="5"/>
      <c r="JHU7" s="5"/>
      <c r="JIC7" s="5"/>
      <c r="JIK7" s="5"/>
      <c r="JIS7" s="5"/>
      <c r="JJA7" s="5"/>
      <c r="JJI7" s="5"/>
      <c r="JJQ7" s="5"/>
      <c r="JJY7" s="5"/>
      <c r="JKG7" s="5"/>
      <c r="JKO7" s="5"/>
      <c r="JKW7" s="5"/>
      <c r="JLE7" s="5"/>
      <c r="JLM7" s="5"/>
      <c r="JLU7" s="5"/>
      <c r="JMC7" s="5"/>
      <c r="JMK7" s="5"/>
      <c r="JMS7" s="5"/>
      <c r="JNA7" s="5"/>
      <c r="JNI7" s="5"/>
      <c r="JNQ7" s="5"/>
      <c r="JNY7" s="5"/>
      <c r="JOG7" s="5"/>
      <c r="JOO7" s="5"/>
      <c r="JOW7" s="5"/>
      <c r="JPE7" s="5"/>
      <c r="JPM7" s="5"/>
      <c r="JPU7" s="5"/>
      <c r="JQC7" s="5"/>
      <c r="JQK7" s="5"/>
      <c r="JQS7" s="5"/>
      <c r="JRA7" s="5"/>
      <c r="JRI7" s="5"/>
      <c r="JRQ7" s="5"/>
      <c r="JRY7" s="5"/>
      <c r="JSG7" s="5"/>
      <c r="JSO7" s="5"/>
      <c r="JSW7" s="5"/>
      <c r="JTE7" s="5"/>
      <c r="JTM7" s="5"/>
      <c r="JTU7" s="5"/>
      <c r="JUC7" s="5"/>
      <c r="JUK7" s="5"/>
      <c r="JUS7" s="5"/>
      <c r="JVA7" s="5"/>
      <c r="JVI7" s="5"/>
      <c r="JVQ7" s="5"/>
      <c r="JVY7" s="5"/>
      <c r="JWG7" s="5"/>
      <c r="JWO7" s="5"/>
      <c r="JWW7" s="5"/>
      <c r="JXE7" s="5"/>
      <c r="JXM7" s="5"/>
      <c r="JXU7" s="5"/>
      <c r="JYC7" s="5"/>
      <c r="JYK7" s="5"/>
      <c r="JYS7" s="5"/>
      <c r="JZA7" s="5"/>
      <c r="JZI7" s="5"/>
      <c r="JZQ7" s="5"/>
      <c r="JZY7" s="5"/>
      <c r="KAG7" s="5"/>
      <c r="KAO7" s="5"/>
      <c r="KAW7" s="5"/>
      <c r="KBE7" s="5"/>
      <c r="KBM7" s="5"/>
      <c r="KBU7" s="5"/>
      <c r="KCC7" s="5"/>
      <c r="KCK7" s="5"/>
      <c r="KCS7" s="5"/>
      <c r="KDA7" s="5"/>
      <c r="KDI7" s="5"/>
      <c r="KDQ7" s="5"/>
      <c r="KDY7" s="5"/>
      <c r="KEG7" s="5"/>
      <c r="KEO7" s="5"/>
      <c r="KEW7" s="5"/>
      <c r="KFE7" s="5"/>
      <c r="KFM7" s="5"/>
      <c r="KFU7" s="5"/>
      <c r="KGC7" s="5"/>
      <c r="KGK7" s="5"/>
      <c r="KGS7" s="5"/>
      <c r="KHA7" s="5"/>
      <c r="KHI7" s="5"/>
      <c r="KHQ7" s="5"/>
      <c r="KHY7" s="5"/>
      <c r="KIG7" s="5"/>
      <c r="KIO7" s="5"/>
      <c r="KIW7" s="5"/>
      <c r="KJE7" s="5"/>
      <c r="KJM7" s="5"/>
      <c r="KJU7" s="5"/>
      <c r="KKC7" s="5"/>
      <c r="KKK7" s="5"/>
      <c r="KKS7" s="5"/>
      <c r="KLA7" s="5"/>
      <c r="KLI7" s="5"/>
      <c r="KLQ7" s="5"/>
      <c r="KLY7" s="5"/>
      <c r="KMG7" s="5"/>
      <c r="KMO7" s="5"/>
      <c r="KMW7" s="5"/>
      <c r="KNE7" s="5"/>
      <c r="KNM7" s="5"/>
      <c r="KNU7" s="5"/>
      <c r="KOC7" s="5"/>
      <c r="KOK7" s="5"/>
      <c r="KOS7" s="5"/>
      <c r="KPA7" s="5"/>
      <c r="KPI7" s="5"/>
      <c r="KPQ7" s="5"/>
      <c r="KPY7" s="5"/>
      <c r="KQG7" s="5"/>
      <c r="KQO7" s="5"/>
      <c r="KQW7" s="5"/>
      <c r="KRE7" s="5"/>
      <c r="KRM7" s="5"/>
      <c r="KRU7" s="5"/>
      <c r="KSC7" s="5"/>
      <c r="KSK7" s="5"/>
      <c r="KSS7" s="5"/>
      <c r="KTA7" s="5"/>
      <c r="KTI7" s="5"/>
      <c r="KTQ7" s="5"/>
      <c r="KTY7" s="5"/>
      <c r="KUG7" s="5"/>
      <c r="KUO7" s="5"/>
      <c r="KUW7" s="5"/>
      <c r="KVE7" s="5"/>
      <c r="KVM7" s="5"/>
      <c r="KVU7" s="5"/>
      <c r="KWC7" s="5"/>
      <c r="KWK7" s="5"/>
      <c r="KWS7" s="5"/>
      <c r="KXA7" s="5"/>
      <c r="KXI7" s="5"/>
      <c r="KXQ7" s="5"/>
      <c r="KXY7" s="5"/>
      <c r="KYG7" s="5"/>
      <c r="KYO7" s="5"/>
      <c r="KYW7" s="5"/>
      <c r="KZE7" s="5"/>
      <c r="KZM7" s="5"/>
      <c r="KZU7" s="5"/>
      <c r="LAC7" s="5"/>
      <c r="LAK7" s="5"/>
      <c r="LAS7" s="5"/>
      <c r="LBA7" s="5"/>
      <c r="LBI7" s="5"/>
      <c r="LBQ7" s="5"/>
      <c r="LBY7" s="5"/>
      <c r="LCG7" s="5"/>
      <c r="LCO7" s="5"/>
      <c r="LCW7" s="5"/>
      <c r="LDE7" s="5"/>
      <c r="LDM7" s="5"/>
      <c r="LDU7" s="5"/>
      <c r="LEC7" s="5"/>
      <c r="LEK7" s="5"/>
      <c r="LES7" s="5"/>
      <c r="LFA7" s="5"/>
      <c r="LFI7" s="5"/>
      <c r="LFQ7" s="5"/>
      <c r="LFY7" s="5"/>
      <c r="LGG7" s="5"/>
      <c r="LGO7" s="5"/>
      <c r="LGW7" s="5"/>
      <c r="LHE7" s="5"/>
      <c r="LHM7" s="5"/>
      <c r="LHU7" s="5"/>
      <c r="LIC7" s="5"/>
      <c r="LIK7" s="5"/>
      <c r="LIS7" s="5"/>
      <c r="LJA7" s="5"/>
      <c r="LJI7" s="5"/>
      <c r="LJQ7" s="5"/>
      <c r="LJY7" s="5"/>
      <c r="LKG7" s="5"/>
      <c r="LKO7" s="5"/>
      <c r="LKW7" s="5"/>
      <c r="LLE7" s="5"/>
      <c r="LLM7" s="5"/>
      <c r="LLU7" s="5"/>
      <c r="LMC7" s="5"/>
      <c r="LMK7" s="5"/>
      <c r="LMS7" s="5"/>
      <c r="LNA7" s="5"/>
      <c r="LNI7" s="5"/>
      <c r="LNQ7" s="5"/>
      <c r="LNY7" s="5"/>
      <c r="LOG7" s="5"/>
      <c r="LOO7" s="5"/>
      <c r="LOW7" s="5"/>
      <c r="LPE7" s="5"/>
      <c r="LPM7" s="5"/>
      <c r="LPU7" s="5"/>
      <c r="LQC7" s="5"/>
      <c r="LQK7" s="5"/>
      <c r="LQS7" s="5"/>
      <c r="LRA7" s="5"/>
      <c r="LRI7" s="5"/>
      <c r="LRQ7" s="5"/>
      <c r="LRY7" s="5"/>
      <c r="LSG7" s="5"/>
      <c r="LSO7" s="5"/>
      <c r="LSW7" s="5"/>
      <c r="LTE7" s="5"/>
      <c r="LTM7" s="5"/>
      <c r="LTU7" s="5"/>
      <c r="LUC7" s="5"/>
      <c r="LUK7" s="5"/>
      <c r="LUS7" s="5"/>
      <c r="LVA7" s="5"/>
      <c r="LVI7" s="5"/>
      <c r="LVQ7" s="5"/>
      <c r="LVY7" s="5"/>
      <c r="LWG7" s="5"/>
      <c r="LWO7" s="5"/>
      <c r="LWW7" s="5"/>
      <c r="LXE7" s="5"/>
      <c r="LXM7" s="5"/>
      <c r="LXU7" s="5"/>
      <c r="LYC7" s="5"/>
      <c r="LYK7" s="5"/>
      <c r="LYS7" s="5"/>
      <c r="LZA7" s="5"/>
      <c r="LZI7" s="5"/>
      <c r="LZQ7" s="5"/>
      <c r="LZY7" s="5"/>
      <c r="MAG7" s="5"/>
      <c r="MAO7" s="5"/>
      <c r="MAW7" s="5"/>
      <c r="MBE7" s="5"/>
      <c r="MBM7" s="5"/>
      <c r="MBU7" s="5"/>
      <c r="MCC7" s="5"/>
      <c r="MCK7" s="5"/>
      <c r="MCS7" s="5"/>
      <c r="MDA7" s="5"/>
      <c r="MDI7" s="5"/>
      <c r="MDQ7" s="5"/>
      <c r="MDY7" s="5"/>
      <c r="MEG7" s="5"/>
      <c r="MEO7" s="5"/>
      <c r="MEW7" s="5"/>
      <c r="MFE7" s="5"/>
      <c r="MFM7" s="5"/>
      <c r="MFU7" s="5"/>
      <c r="MGC7" s="5"/>
      <c r="MGK7" s="5"/>
      <c r="MGS7" s="5"/>
      <c r="MHA7" s="5"/>
      <c r="MHI7" s="5"/>
      <c r="MHQ7" s="5"/>
      <c r="MHY7" s="5"/>
      <c r="MIG7" s="5"/>
      <c r="MIO7" s="5"/>
      <c r="MIW7" s="5"/>
      <c r="MJE7" s="5"/>
      <c r="MJM7" s="5"/>
      <c r="MJU7" s="5"/>
      <c r="MKC7" s="5"/>
      <c r="MKK7" s="5"/>
      <c r="MKS7" s="5"/>
      <c r="MLA7" s="5"/>
      <c r="MLI7" s="5"/>
      <c r="MLQ7" s="5"/>
      <c r="MLY7" s="5"/>
      <c r="MMG7" s="5"/>
      <c r="MMO7" s="5"/>
      <c r="MMW7" s="5"/>
      <c r="MNE7" s="5"/>
      <c r="MNM7" s="5"/>
      <c r="MNU7" s="5"/>
      <c r="MOC7" s="5"/>
      <c r="MOK7" s="5"/>
      <c r="MOS7" s="5"/>
      <c r="MPA7" s="5"/>
      <c r="MPI7" s="5"/>
      <c r="MPQ7" s="5"/>
      <c r="MPY7" s="5"/>
      <c r="MQG7" s="5"/>
      <c r="MQO7" s="5"/>
      <c r="MQW7" s="5"/>
      <c r="MRE7" s="5"/>
      <c r="MRM7" s="5"/>
      <c r="MRU7" s="5"/>
      <c r="MSC7" s="5"/>
      <c r="MSK7" s="5"/>
      <c r="MSS7" s="5"/>
      <c r="MTA7" s="5"/>
      <c r="MTI7" s="5"/>
      <c r="MTQ7" s="5"/>
      <c r="MTY7" s="5"/>
      <c r="MUG7" s="5"/>
      <c r="MUO7" s="5"/>
      <c r="MUW7" s="5"/>
      <c r="MVE7" s="5"/>
      <c r="MVM7" s="5"/>
      <c r="MVU7" s="5"/>
      <c r="MWC7" s="5"/>
      <c r="MWK7" s="5"/>
      <c r="MWS7" s="5"/>
      <c r="MXA7" s="5"/>
      <c r="MXI7" s="5"/>
      <c r="MXQ7" s="5"/>
      <c r="MXY7" s="5"/>
      <c r="MYG7" s="5"/>
      <c r="MYO7" s="5"/>
      <c r="MYW7" s="5"/>
      <c r="MZE7" s="5"/>
      <c r="MZM7" s="5"/>
      <c r="MZU7" s="5"/>
      <c r="NAC7" s="5"/>
      <c r="NAK7" s="5"/>
      <c r="NAS7" s="5"/>
      <c r="NBA7" s="5"/>
      <c r="NBI7" s="5"/>
      <c r="NBQ7" s="5"/>
      <c r="NBY7" s="5"/>
      <c r="NCG7" s="5"/>
      <c r="NCO7" s="5"/>
      <c r="NCW7" s="5"/>
      <c r="NDE7" s="5"/>
      <c r="NDM7" s="5"/>
      <c r="NDU7" s="5"/>
      <c r="NEC7" s="5"/>
      <c r="NEK7" s="5"/>
      <c r="NES7" s="5"/>
      <c r="NFA7" s="5"/>
      <c r="NFI7" s="5"/>
      <c r="NFQ7" s="5"/>
      <c r="NFY7" s="5"/>
      <c r="NGG7" s="5"/>
      <c r="NGO7" s="5"/>
      <c r="NGW7" s="5"/>
      <c r="NHE7" s="5"/>
      <c r="NHM7" s="5"/>
      <c r="NHU7" s="5"/>
      <c r="NIC7" s="5"/>
      <c r="NIK7" s="5"/>
      <c r="NIS7" s="5"/>
      <c r="NJA7" s="5"/>
      <c r="NJI7" s="5"/>
      <c r="NJQ7" s="5"/>
      <c r="NJY7" s="5"/>
      <c r="NKG7" s="5"/>
      <c r="NKO7" s="5"/>
      <c r="NKW7" s="5"/>
      <c r="NLE7" s="5"/>
      <c r="NLM7" s="5"/>
      <c r="NLU7" s="5"/>
      <c r="NMC7" s="5"/>
      <c r="NMK7" s="5"/>
      <c r="NMS7" s="5"/>
      <c r="NNA7" s="5"/>
      <c r="NNI7" s="5"/>
      <c r="NNQ7" s="5"/>
      <c r="NNY7" s="5"/>
      <c r="NOG7" s="5"/>
      <c r="NOO7" s="5"/>
      <c r="NOW7" s="5"/>
      <c r="NPE7" s="5"/>
      <c r="NPM7" s="5"/>
      <c r="NPU7" s="5"/>
      <c r="NQC7" s="5"/>
      <c r="NQK7" s="5"/>
      <c r="NQS7" s="5"/>
      <c r="NRA7" s="5"/>
      <c r="NRI7" s="5"/>
      <c r="NRQ7" s="5"/>
      <c r="NRY7" s="5"/>
      <c r="NSG7" s="5"/>
      <c r="NSO7" s="5"/>
      <c r="NSW7" s="5"/>
      <c r="NTE7" s="5"/>
      <c r="NTM7" s="5"/>
      <c r="NTU7" s="5"/>
      <c r="NUC7" s="5"/>
      <c r="NUK7" s="5"/>
      <c r="NUS7" s="5"/>
      <c r="NVA7" s="5"/>
      <c r="NVI7" s="5"/>
      <c r="NVQ7" s="5"/>
      <c r="NVY7" s="5"/>
      <c r="NWG7" s="5"/>
      <c r="NWO7" s="5"/>
      <c r="NWW7" s="5"/>
      <c r="NXE7" s="5"/>
      <c r="NXM7" s="5"/>
      <c r="NXU7" s="5"/>
      <c r="NYC7" s="5"/>
      <c r="NYK7" s="5"/>
      <c r="NYS7" s="5"/>
      <c r="NZA7" s="5"/>
      <c r="NZI7" s="5"/>
      <c r="NZQ7" s="5"/>
      <c r="NZY7" s="5"/>
      <c r="OAG7" s="5"/>
      <c r="OAO7" s="5"/>
      <c r="OAW7" s="5"/>
      <c r="OBE7" s="5"/>
      <c r="OBM7" s="5"/>
      <c r="OBU7" s="5"/>
      <c r="OCC7" s="5"/>
      <c r="OCK7" s="5"/>
      <c r="OCS7" s="5"/>
      <c r="ODA7" s="5"/>
      <c r="ODI7" s="5"/>
      <c r="ODQ7" s="5"/>
      <c r="ODY7" s="5"/>
      <c r="OEG7" s="5"/>
      <c r="OEO7" s="5"/>
      <c r="OEW7" s="5"/>
      <c r="OFE7" s="5"/>
      <c r="OFM7" s="5"/>
      <c r="OFU7" s="5"/>
      <c r="OGC7" s="5"/>
      <c r="OGK7" s="5"/>
      <c r="OGS7" s="5"/>
      <c r="OHA7" s="5"/>
      <c r="OHI7" s="5"/>
      <c r="OHQ7" s="5"/>
      <c r="OHY7" s="5"/>
      <c r="OIG7" s="5"/>
      <c r="OIO7" s="5"/>
      <c r="OIW7" s="5"/>
      <c r="OJE7" s="5"/>
      <c r="OJM7" s="5"/>
      <c r="OJU7" s="5"/>
      <c r="OKC7" s="5"/>
      <c r="OKK7" s="5"/>
      <c r="OKS7" s="5"/>
      <c r="OLA7" s="5"/>
      <c r="OLI7" s="5"/>
      <c r="OLQ7" s="5"/>
      <c r="OLY7" s="5"/>
      <c r="OMG7" s="5"/>
      <c r="OMO7" s="5"/>
      <c r="OMW7" s="5"/>
      <c r="ONE7" s="5"/>
      <c r="ONM7" s="5"/>
      <c r="ONU7" s="5"/>
      <c r="OOC7" s="5"/>
      <c r="OOK7" s="5"/>
      <c r="OOS7" s="5"/>
      <c r="OPA7" s="5"/>
      <c r="OPI7" s="5"/>
      <c r="OPQ7" s="5"/>
      <c r="OPY7" s="5"/>
      <c r="OQG7" s="5"/>
      <c r="OQO7" s="5"/>
      <c r="OQW7" s="5"/>
      <c r="ORE7" s="5"/>
      <c r="ORM7" s="5"/>
      <c r="ORU7" s="5"/>
      <c r="OSC7" s="5"/>
      <c r="OSK7" s="5"/>
      <c r="OSS7" s="5"/>
      <c r="OTA7" s="5"/>
      <c r="OTI7" s="5"/>
      <c r="OTQ7" s="5"/>
      <c r="OTY7" s="5"/>
      <c r="OUG7" s="5"/>
      <c r="OUO7" s="5"/>
      <c r="OUW7" s="5"/>
      <c r="OVE7" s="5"/>
      <c r="OVM7" s="5"/>
      <c r="OVU7" s="5"/>
      <c r="OWC7" s="5"/>
      <c r="OWK7" s="5"/>
      <c r="OWS7" s="5"/>
      <c r="OXA7" s="5"/>
      <c r="OXI7" s="5"/>
      <c r="OXQ7" s="5"/>
      <c r="OXY7" s="5"/>
      <c r="OYG7" s="5"/>
      <c r="OYO7" s="5"/>
      <c r="OYW7" s="5"/>
      <c r="OZE7" s="5"/>
      <c r="OZM7" s="5"/>
      <c r="OZU7" s="5"/>
      <c r="PAC7" s="5"/>
      <c r="PAK7" s="5"/>
      <c r="PAS7" s="5"/>
      <c r="PBA7" s="5"/>
      <c r="PBI7" s="5"/>
      <c r="PBQ7" s="5"/>
      <c r="PBY7" s="5"/>
      <c r="PCG7" s="5"/>
      <c r="PCO7" s="5"/>
      <c r="PCW7" s="5"/>
      <c r="PDE7" s="5"/>
      <c r="PDM7" s="5"/>
      <c r="PDU7" s="5"/>
      <c r="PEC7" s="5"/>
      <c r="PEK7" s="5"/>
      <c r="PES7" s="5"/>
      <c r="PFA7" s="5"/>
      <c r="PFI7" s="5"/>
      <c r="PFQ7" s="5"/>
      <c r="PFY7" s="5"/>
      <c r="PGG7" s="5"/>
      <c r="PGO7" s="5"/>
      <c r="PGW7" s="5"/>
      <c r="PHE7" s="5"/>
      <c r="PHM7" s="5"/>
      <c r="PHU7" s="5"/>
      <c r="PIC7" s="5"/>
      <c r="PIK7" s="5"/>
      <c r="PIS7" s="5"/>
      <c r="PJA7" s="5"/>
      <c r="PJI7" s="5"/>
      <c r="PJQ7" s="5"/>
      <c r="PJY7" s="5"/>
      <c r="PKG7" s="5"/>
      <c r="PKO7" s="5"/>
      <c r="PKW7" s="5"/>
      <c r="PLE7" s="5"/>
      <c r="PLM7" s="5"/>
      <c r="PLU7" s="5"/>
      <c r="PMC7" s="5"/>
      <c r="PMK7" s="5"/>
      <c r="PMS7" s="5"/>
      <c r="PNA7" s="5"/>
      <c r="PNI7" s="5"/>
      <c r="PNQ7" s="5"/>
      <c r="PNY7" s="5"/>
      <c r="POG7" s="5"/>
      <c r="POO7" s="5"/>
      <c r="POW7" s="5"/>
      <c r="PPE7" s="5"/>
      <c r="PPM7" s="5"/>
      <c r="PPU7" s="5"/>
      <c r="PQC7" s="5"/>
      <c r="PQK7" s="5"/>
      <c r="PQS7" s="5"/>
      <c r="PRA7" s="5"/>
      <c r="PRI7" s="5"/>
      <c r="PRQ7" s="5"/>
      <c r="PRY7" s="5"/>
      <c r="PSG7" s="5"/>
      <c r="PSO7" s="5"/>
      <c r="PSW7" s="5"/>
      <c r="PTE7" s="5"/>
      <c r="PTM7" s="5"/>
      <c r="PTU7" s="5"/>
      <c r="PUC7" s="5"/>
      <c r="PUK7" s="5"/>
      <c r="PUS7" s="5"/>
      <c r="PVA7" s="5"/>
      <c r="PVI7" s="5"/>
      <c r="PVQ7" s="5"/>
      <c r="PVY7" s="5"/>
      <c r="PWG7" s="5"/>
      <c r="PWO7" s="5"/>
      <c r="PWW7" s="5"/>
      <c r="PXE7" s="5"/>
      <c r="PXM7" s="5"/>
      <c r="PXU7" s="5"/>
      <c r="PYC7" s="5"/>
      <c r="PYK7" s="5"/>
      <c r="PYS7" s="5"/>
      <c r="PZA7" s="5"/>
      <c r="PZI7" s="5"/>
      <c r="PZQ7" s="5"/>
      <c r="PZY7" s="5"/>
      <c r="QAG7" s="5"/>
      <c r="QAO7" s="5"/>
      <c r="QAW7" s="5"/>
      <c r="QBE7" s="5"/>
      <c r="QBM7" s="5"/>
      <c r="QBU7" s="5"/>
      <c r="QCC7" s="5"/>
      <c r="QCK7" s="5"/>
      <c r="QCS7" s="5"/>
      <c r="QDA7" s="5"/>
      <c r="QDI7" s="5"/>
      <c r="QDQ7" s="5"/>
      <c r="QDY7" s="5"/>
      <c r="QEG7" s="5"/>
      <c r="QEO7" s="5"/>
      <c r="QEW7" s="5"/>
      <c r="QFE7" s="5"/>
      <c r="QFM7" s="5"/>
      <c r="QFU7" s="5"/>
      <c r="QGC7" s="5"/>
      <c r="QGK7" s="5"/>
      <c r="QGS7" s="5"/>
      <c r="QHA7" s="5"/>
      <c r="QHI7" s="5"/>
      <c r="QHQ7" s="5"/>
      <c r="QHY7" s="5"/>
      <c r="QIG7" s="5"/>
      <c r="QIO7" s="5"/>
      <c r="QIW7" s="5"/>
      <c r="QJE7" s="5"/>
      <c r="QJM7" s="5"/>
      <c r="QJU7" s="5"/>
      <c r="QKC7" s="5"/>
      <c r="QKK7" s="5"/>
      <c r="QKS7" s="5"/>
      <c r="QLA7" s="5"/>
      <c r="QLI7" s="5"/>
      <c r="QLQ7" s="5"/>
      <c r="QLY7" s="5"/>
      <c r="QMG7" s="5"/>
      <c r="QMO7" s="5"/>
      <c r="QMW7" s="5"/>
      <c r="QNE7" s="5"/>
      <c r="QNM7" s="5"/>
      <c r="QNU7" s="5"/>
      <c r="QOC7" s="5"/>
      <c r="QOK7" s="5"/>
      <c r="QOS7" s="5"/>
      <c r="QPA7" s="5"/>
      <c r="QPI7" s="5"/>
      <c r="QPQ7" s="5"/>
      <c r="QPY7" s="5"/>
      <c r="QQG7" s="5"/>
      <c r="QQO7" s="5"/>
      <c r="QQW7" s="5"/>
      <c r="QRE7" s="5"/>
      <c r="QRM7" s="5"/>
      <c r="QRU7" s="5"/>
      <c r="QSC7" s="5"/>
      <c r="QSK7" s="5"/>
      <c r="QSS7" s="5"/>
      <c r="QTA7" s="5"/>
      <c r="QTI7" s="5"/>
      <c r="QTQ7" s="5"/>
      <c r="QTY7" s="5"/>
      <c r="QUG7" s="5"/>
      <c r="QUO7" s="5"/>
      <c r="QUW7" s="5"/>
      <c r="QVE7" s="5"/>
      <c r="QVM7" s="5"/>
      <c r="QVU7" s="5"/>
      <c r="QWC7" s="5"/>
      <c r="QWK7" s="5"/>
      <c r="QWS7" s="5"/>
      <c r="QXA7" s="5"/>
      <c r="QXI7" s="5"/>
      <c r="QXQ7" s="5"/>
      <c r="QXY7" s="5"/>
      <c r="QYG7" s="5"/>
      <c r="QYO7" s="5"/>
      <c r="QYW7" s="5"/>
      <c r="QZE7" s="5"/>
      <c r="QZM7" s="5"/>
      <c r="QZU7" s="5"/>
      <c r="RAC7" s="5"/>
      <c r="RAK7" s="5"/>
      <c r="RAS7" s="5"/>
      <c r="RBA7" s="5"/>
      <c r="RBI7" s="5"/>
      <c r="RBQ7" s="5"/>
      <c r="RBY7" s="5"/>
      <c r="RCG7" s="5"/>
      <c r="RCO7" s="5"/>
      <c r="RCW7" s="5"/>
      <c r="RDE7" s="5"/>
      <c r="RDM7" s="5"/>
      <c r="RDU7" s="5"/>
      <c r="REC7" s="5"/>
      <c r="REK7" s="5"/>
      <c r="RES7" s="5"/>
      <c r="RFA7" s="5"/>
      <c r="RFI7" s="5"/>
      <c r="RFQ7" s="5"/>
      <c r="RFY7" s="5"/>
      <c r="RGG7" s="5"/>
      <c r="RGO7" s="5"/>
      <c r="RGW7" s="5"/>
      <c r="RHE7" s="5"/>
      <c r="RHM7" s="5"/>
      <c r="RHU7" s="5"/>
      <c r="RIC7" s="5"/>
      <c r="RIK7" s="5"/>
      <c r="RIS7" s="5"/>
      <c r="RJA7" s="5"/>
      <c r="RJI7" s="5"/>
      <c r="RJQ7" s="5"/>
      <c r="RJY7" s="5"/>
      <c r="RKG7" s="5"/>
      <c r="RKO7" s="5"/>
      <c r="RKW7" s="5"/>
      <c r="RLE7" s="5"/>
      <c r="RLM7" s="5"/>
      <c r="RLU7" s="5"/>
      <c r="RMC7" s="5"/>
      <c r="RMK7" s="5"/>
      <c r="RMS7" s="5"/>
      <c r="RNA7" s="5"/>
      <c r="RNI7" s="5"/>
      <c r="RNQ7" s="5"/>
      <c r="RNY7" s="5"/>
      <c r="ROG7" s="5"/>
      <c r="ROO7" s="5"/>
      <c r="ROW7" s="5"/>
      <c r="RPE7" s="5"/>
      <c r="RPM7" s="5"/>
      <c r="RPU7" s="5"/>
      <c r="RQC7" s="5"/>
      <c r="RQK7" s="5"/>
      <c r="RQS7" s="5"/>
      <c r="RRA7" s="5"/>
      <c r="RRI7" s="5"/>
      <c r="RRQ7" s="5"/>
      <c r="RRY7" s="5"/>
      <c r="RSG7" s="5"/>
      <c r="RSO7" s="5"/>
      <c r="RSW7" s="5"/>
      <c r="RTE7" s="5"/>
      <c r="RTM7" s="5"/>
      <c r="RTU7" s="5"/>
      <c r="RUC7" s="5"/>
      <c r="RUK7" s="5"/>
      <c r="RUS7" s="5"/>
      <c r="RVA7" s="5"/>
      <c r="RVI7" s="5"/>
      <c r="RVQ7" s="5"/>
      <c r="RVY7" s="5"/>
      <c r="RWG7" s="5"/>
      <c r="RWO7" s="5"/>
      <c r="RWW7" s="5"/>
      <c r="RXE7" s="5"/>
      <c r="RXM7" s="5"/>
      <c r="RXU7" s="5"/>
      <c r="RYC7" s="5"/>
      <c r="RYK7" s="5"/>
      <c r="RYS7" s="5"/>
      <c r="RZA7" s="5"/>
      <c r="RZI7" s="5"/>
      <c r="RZQ7" s="5"/>
      <c r="RZY7" s="5"/>
      <c r="SAG7" s="5"/>
      <c r="SAO7" s="5"/>
      <c r="SAW7" s="5"/>
      <c r="SBE7" s="5"/>
      <c r="SBM7" s="5"/>
      <c r="SBU7" s="5"/>
      <c r="SCC7" s="5"/>
      <c r="SCK7" s="5"/>
      <c r="SCS7" s="5"/>
      <c r="SDA7" s="5"/>
      <c r="SDI7" s="5"/>
      <c r="SDQ7" s="5"/>
      <c r="SDY7" s="5"/>
      <c r="SEG7" s="5"/>
      <c r="SEO7" s="5"/>
      <c r="SEW7" s="5"/>
      <c r="SFE7" s="5"/>
      <c r="SFM7" s="5"/>
      <c r="SFU7" s="5"/>
      <c r="SGC7" s="5"/>
      <c r="SGK7" s="5"/>
      <c r="SGS7" s="5"/>
      <c r="SHA7" s="5"/>
      <c r="SHI7" s="5"/>
      <c r="SHQ7" s="5"/>
      <c r="SHY7" s="5"/>
      <c r="SIG7" s="5"/>
      <c r="SIO7" s="5"/>
      <c r="SIW7" s="5"/>
      <c r="SJE7" s="5"/>
      <c r="SJM7" s="5"/>
      <c r="SJU7" s="5"/>
      <c r="SKC7" s="5"/>
      <c r="SKK7" s="5"/>
      <c r="SKS7" s="5"/>
      <c r="SLA7" s="5"/>
      <c r="SLI7" s="5"/>
      <c r="SLQ7" s="5"/>
      <c r="SLY7" s="5"/>
      <c r="SMG7" s="5"/>
      <c r="SMO7" s="5"/>
      <c r="SMW7" s="5"/>
      <c r="SNE7" s="5"/>
      <c r="SNM7" s="5"/>
      <c r="SNU7" s="5"/>
      <c r="SOC7" s="5"/>
      <c r="SOK7" s="5"/>
      <c r="SOS7" s="5"/>
      <c r="SPA7" s="5"/>
      <c r="SPI7" s="5"/>
      <c r="SPQ7" s="5"/>
      <c r="SPY7" s="5"/>
      <c r="SQG7" s="5"/>
      <c r="SQO7" s="5"/>
      <c r="SQW7" s="5"/>
      <c r="SRE7" s="5"/>
      <c r="SRM7" s="5"/>
      <c r="SRU7" s="5"/>
      <c r="SSC7" s="5"/>
      <c r="SSK7" s="5"/>
      <c r="SSS7" s="5"/>
      <c r="STA7" s="5"/>
      <c r="STI7" s="5"/>
      <c r="STQ7" s="5"/>
      <c r="STY7" s="5"/>
      <c r="SUG7" s="5"/>
      <c r="SUO7" s="5"/>
      <c r="SUW7" s="5"/>
      <c r="SVE7" s="5"/>
      <c r="SVM7" s="5"/>
      <c r="SVU7" s="5"/>
      <c r="SWC7" s="5"/>
      <c r="SWK7" s="5"/>
      <c r="SWS7" s="5"/>
      <c r="SXA7" s="5"/>
      <c r="SXI7" s="5"/>
      <c r="SXQ7" s="5"/>
      <c r="SXY7" s="5"/>
      <c r="SYG7" s="5"/>
      <c r="SYO7" s="5"/>
      <c r="SYW7" s="5"/>
      <c r="SZE7" s="5"/>
      <c r="SZM7" s="5"/>
      <c r="SZU7" s="5"/>
      <c r="TAC7" s="5"/>
      <c r="TAK7" s="5"/>
      <c r="TAS7" s="5"/>
      <c r="TBA7" s="5"/>
      <c r="TBI7" s="5"/>
      <c r="TBQ7" s="5"/>
      <c r="TBY7" s="5"/>
      <c r="TCG7" s="5"/>
      <c r="TCO7" s="5"/>
      <c r="TCW7" s="5"/>
      <c r="TDE7" s="5"/>
      <c r="TDM7" s="5"/>
      <c r="TDU7" s="5"/>
      <c r="TEC7" s="5"/>
      <c r="TEK7" s="5"/>
      <c r="TES7" s="5"/>
      <c r="TFA7" s="5"/>
      <c r="TFI7" s="5"/>
      <c r="TFQ7" s="5"/>
      <c r="TFY7" s="5"/>
      <c r="TGG7" s="5"/>
      <c r="TGO7" s="5"/>
      <c r="TGW7" s="5"/>
      <c r="THE7" s="5"/>
      <c r="THM7" s="5"/>
      <c r="THU7" s="5"/>
      <c r="TIC7" s="5"/>
      <c r="TIK7" s="5"/>
      <c r="TIS7" s="5"/>
      <c r="TJA7" s="5"/>
      <c r="TJI7" s="5"/>
      <c r="TJQ7" s="5"/>
      <c r="TJY7" s="5"/>
      <c r="TKG7" s="5"/>
      <c r="TKO7" s="5"/>
      <c r="TKW7" s="5"/>
      <c r="TLE7" s="5"/>
      <c r="TLM7" s="5"/>
      <c r="TLU7" s="5"/>
      <c r="TMC7" s="5"/>
      <c r="TMK7" s="5"/>
      <c r="TMS7" s="5"/>
      <c r="TNA7" s="5"/>
      <c r="TNI7" s="5"/>
      <c r="TNQ7" s="5"/>
      <c r="TNY7" s="5"/>
      <c r="TOG7" s="5"/>
      <c r="TOO7" s="5"/>
      <c r="TOW7" s="5"/>
      <c r="TPE7" s="5"/>
      <c r="TPM7" s="5"/>
      <c r="TPU7" s="5"/>
      <c r="TQC7" s="5"/>
      <c r="TQK7" s="5"/>
      <c r="TQS7" s="5"/>
      <c r="TRA7" s="5"/>
      <c r="TRI7" s="5"/>
      <c r="TRQ7" s="5"/>
      <c r="TRY7" s="5"/>
      <c r="TSG7" s="5"/>
      <c r="TSO7" s="5"/>
      <c r="TSW7" s="5"/>
      <c r="TTE7" s="5"/>
      <c r="TTM7" s="5"/>
      <c r="TTU7" s="5"/>
      <c r="TUC7" s="5"/>
      <c r="TUK7" s="5"/>
      <c r="TUS7" s="5"/>
      <c r="TVA7" s="5"/>
      <c r="TVI7" s="5"/>
      <c r="TVQ7" s="5"/>
      <c r="TVY7" s="5"/>
      <c r="TWG7" s="5"/>
      <c r="TWO7" s="5"/>
      <c r="TWW7" s="5"/>
      <c r="TXE7" s="5"/>
      <c r="TXM7" s="5"/>
      <c r="TXU7" s="5"/>
      <c r="TYC7" s="5"/>
      <c r="TYK7" s="5"/>
      <c r="TYS7" s="5"/>
      <c r="TZA7" s="5"/>
      <c r="TZI7" s="5"/>
      <c r="TZQ7" s="5"/>
      <c r="TZY7" s="5"/>
      <c r="UAG7" s="5"/>
      <c r="UAO7" s="5"/>
      <c r="UAW7" s="5"/>
      <c r="UBE7" s="5"/>
      <c r="UBM7" s="5"/>
      <c r="UBU7" s="5"/>
      <c r="UCC7" s="5"/>
      <c r="UCK7" s="5"/>
      <c r="UCS7" s="5"/>
      <c r="UDA7" s="5"/>
      <c r="UDI7" s="5"/>
      <c r="UDQ7" s="5"/>
      <c r="UDY7" s="5"/>
      <c r="UEG7" s="5"/>
      <c r="UEO7" s="5"/>
      <c r="UEW7" s="5"/>
      <c r="UFE7" s="5"/>
      <c r="UFM7" s="5"/>
      <c r="UFU7" s="5"/>
      <c r="UGC7" s="5"/>
      <c r="UGK7" s="5"/>
      <c r="UGS7" s="5"/>
      <c r="UHA7" s="5"/>
      <c r="UHI7" s="5"/>
      <c r="UHQ7" s="5"/>
      <c r="UHY7" s="5"/>
      <c r="UIG7" s="5"/>
      <c r="UIO7" s="5"/>
      <c r="UIW7" s="5"/>
      <c r="UJE7" s="5"/>
      <c r="UJM7" s="5"/>
      <c r="UJU7" s="5"/>
      <c r="UKC7" s="5"/>
      <c r="UKK7" s="5"/>
      <c r="UKS7" s="5"/>
      <c r="ULA7" s="5"/>
      <c r="ULI7" s="5"/>
      <c r="ULQ7" s="5"/>
      <c r="ULY7" s="5"/>
      <c r="UMG7" s="5"/>
      <c r="UMO7" s="5"/>
      <c r="UMW7" s="5"/>
      <c r="UNE7" s="5"/>
      <c r="UNM7" s="5"/>
      <c r="UNU7" s="5"/>
      <c r="UOC7" s="5"/>
      <c r="UOK7" s="5"/>
      <c r="UOS7" s="5"/>
      <c r="UPA7" s="5"/>
      <c r="UPI7" s="5"/>
      <c r="UPQ7" s="5"/>
      <c r="UPY7" s="5"/>
      <c r="UQG7" s="5"/>
      <c r="UQO7" s="5"/>
      <c r="UQW7" s="5"/>
      <c r="URE7" s="5"/>
      <c r="URM7" s="5"/>
      <c r="URU7" s="5"/>
      <c r="USC7" s="5"/>
      <c r="USK7" s="5"/>
      <c r="USS7" s="5"/>
      <c r="UTA7" s="5"/>
      <c r="UTI7" s="5"/>
      <c r="UTQ7" s="5"/>
      <c r="UTY7" s="5"/>
      <c r="UUG7" s="5"/>
      <c r="UUO7" s="5"/>
      <c r="UUW7" s="5"/>
      <c r="UVE7" s="5"/>
      <c r="UVM7" s="5"/>
      <c r="UVU7" s="5"/>
      <c r="UWC7" s="5"/>
      <c r="UWK7" s="5"/>
      <c r="UWS7" s="5"/>
      <c r="UXA7" s="5"/>
      <c r="UXI7" s="5"/>
      <c r="UXQ7" s="5"/>
      <c r="UXY7" s="5"/>
      <c r="UYG7" s="5"/>
      <c r="UYO7" s="5"/>
      <c r="UYW7" s="5"/>
      <c r="UZE7" s="5"/>
      <c r="UZM7" s="5"/>
      <c r="UZU7" s="5"/>
      <c r="VAC7" s="5"/>
      <c r="VAK7" s="5"/>
      <c r="VAS7" s="5"/>
      <c r="VBA7" s="5"/>
      <c r="VBI7" s="5"/>
      <c r="VBQ7" s="5"/>
      <c r="VBY7" s="5"/>
      <c r="VCG7" s="5"/>
      <c r="VCO7" s="5"/>
      <c r="VCW7" s="5"/>
      <c r="VDE7" s="5"/>
      <c r="VDM7" s="5"/>
      <c r="VDU7" s="5"/>
      <c r="VEC7" s="5"/>
      <c r="VEK7" s="5"/>
      <c r="VES7" s="5"/>
      <c r="VFA7" s="5"/>
      <c r="VFI7" s="5"/>
      <c r="VFQ7" s="5"/>
      <c r="VFY7" s="5"/>
      <c r="VGG7" s="5"/>
      <c r="VGO7" s="5"/>
      <c r="VGW7" s="5"/>
      <c r="VHE7" s="5"/>
      <c r="VHM7" s="5"/>
      <c r="VHU7" s="5"/>
      <c r="VIC7" s="5"/>
      <c r="VIK7" s="5"/>
      <c r="VIS7" s="5"/>
      <c r="VJA7" s="5"/>
      <c r="VJI7" s="5"/>
      <c r="VJQ7" s="5"/>
      <c r="VJY7" s="5"/>
      <c r="VKG7" s="5"/>
      <c r="VKO7" s="5"/>
      <c r="VKW7" s="5"/>
      <c r="VLE7" s="5"/>
      <c r="VLM7" s="5"/>
      <c r="VLU7" s="5"/>
      <c r="VMC7" s="5"/>
      <c r="VMK7" s="5"/>
      <c r="VMS7" s="5"/>
      <c r="VNA7" s="5"/>
      <c r="VNI7" s="5"/>
      <c r="VNQ7" s="5"/>
      <c r="VNY7" s="5"/>
      <c r="VOG7" s="5"/>
      <c r="VOO7" s="5"/>
      <c r="VOW7" s="5"/>
      <c r="VPE7" s="5"/>
      <c r="VPM7" s="5"/>
      <c r="VPU7" s="5"/>
      <c r="VQC7" s="5"/>
      <c r="VQK7" s="5"/>
      <c r="VQS7" s="5"/>
      <c r="VRA7" s="5"/>
      <c r="VRI7" s="5"/>
      <c r="VRQ7" s="5"/>
      <c r="VRY7" s="5"/>
      <c r="VSG7" s="5"/>
      <c r="VSO7" s="5"/>
      <c r="VSW7" s="5"/>
      <c r="VTE7" s="5"/>
      <c r="VTM7" s="5"/>
      <c r="VTU7" s="5"/>
      <c r="VUC7" s="5"/>
      <c r="VUK7" s="5"/>
      <c r="VUS7" s="5"/>
      <c r="VVA7" s="5"/>
      <c r="VVI7" s="5"/>
      <c r="VVQ7" s="5"/>
      <c r="VVY7" s="5"/>
      <c r="VWG7" s="5"/>
      <c r="VWO7" s="5"/>
      <c r="VWW7" s="5"/>
      <c r="VXE7" s="5"/>
      <c r="VXM7" s="5"/>
      <c r="VXU7" s="5"/>
      <c r="VYC7" s="5"/>
      <c r="VYK7" s="5"/>
      <c r="VYS7" s="5"/>
      <c r="VZA7" s="5"/>
      <c r="VZI7" s="5"/>
      <c r="VZQ7" s="5"/>
      <c r="VZY7" s="5"/>
      <c r="WAG7" s="5"/>
      <c r="WAO7" s="5"/>
      <c r="WAW7" s="5"/>
      <c r="WBE7" s="5"/>
      <c r="WBM7" s="5"/>
      <c r="WBU7" s="5"/>
      <c r="WCC7" s="5"/>
      <c r="WCK7" s="5"/>
      <c r="WCS7" s="5"/>
      <c r="WDA7" s="5"/>
      <c r="WDI7" s="5"/>
      <c r="WDQ7" s="5"/>
      <c r="WDY7" s="5"/>
      <c r="WEG7" s="5"/>
      <c r="WEO7" s="5"/>
      <c r="WEW7" s="5"/>
      <c r="WFE7" s="5"/>
      <c r="WFM7" s="5"/>
      <c r="WFU7" s="5"/>
      <c r="WGC7" s="5"/>
      <c r="WGK7" s="5"/>
      <c r="WGS7" s="5"/>
      <c r="WHA7" s="5"/>
      <c r="WHI7" s="5"/>
      <c r="WHQ7" s="5"/>
      <c r="WHY7" s="5"/>
      <c r="WIG7" s="5"/>
      <c r="WIO7" s="5"/>
      <c r="WIW7" s="5"/>
      <c r="WJE7" s="5"/>
      <c r="WJM7" s="5"/>
      <c r="WJU7" s="5"/>
      <c r="WKC7" s="5"/>
      <c r="WKK7" s="5"/>
      <c r="WKS7" s="5"/>
      <c r="WLA7" s="5"/>
      <c r="WLI7" s="5"/>
      <c r="WLQ7" s="5"/>
      <c r="WLY7" s="5"/>
      <c r="WMG7" s="5"/>
      <c r="WMO7" s="5"/>
      <c r="WMW7" s="5"/>
      <c r="WNE7" s="5"/>
      <c r="WNM7" s="5"/>
      <c r="WNU7" s="5"/>
      <c r="WOC7" s="5"/>
      <c r="WOK7" s="5"/>
      <c r="WOS7" s="5"/>
      <c r="WPA7" s="5"/>
      <c r="WPI7" s="5"/>
      <c r="WPQ7" s="5"/>
      <c r="WPY7" s="5"/>
      <c r="WQG7" s="5"/>
      <c r="WQO7" s="5"/>
      <c r="WQW7" s="5"/>
      <c r="WRE7" s="5"/>
      <c r="WRM7" s="5"/>
      <c r="WRU7" s="5"/>
      <c r="WSC7" s="5"/>
      <c r="WSK7" s="5"/>
      <c r="WSS7" s="5"/>
      <c r="WTA7" s="5"/>
      <c r="WTI7" s="5"/>
      <c r="WTQ7" s="5"/>
      <c r="WTY7" s="5"/>
      <c r="WUG7" s="5"/>
      <c r="WUO7" s="5"/>
      <c r="WUW7" s="5"/>
      <c r="WVE7" s="5"/>
      <c r="WVM7" s="5"/>
      <c r="WVU7" s="5"/>
      <c r="WWC7" s="5"/>
      <c r="WWK7" s="5"/>
      <c r="WWS7" s="5"/>
      <c r="WXA7" s="5"/>
      <c r="WXI7" s="5"/>
      <c r="WXQ7" s="5"/>
      <c r="WXY7" s="5"/>
      <c r="WYG7" s="5"/>
      <c r="WYO7" s="5"/>
      <c r="WYW7" s="5"/>
      <c r="WZE7" s="5"/>
      <c r="WZM7" s="5"/>
      <c r="WZU7" s="5"/>
      <c r="XAC7" s="5"/>
      <c r="XAK7" s="5"/>
      <c r="XAS7" s="5"/>
      <c r="XBA7" s="5"/>
      <c r="XBI7" s="5"/>
      <c r="XBQ7" s="5"/>
      <c r="XBY7" s="5"/>
      <c r="XCG7" s="5"/>
      <c r="XCO7" s="5"/>
      <c r="XCW7" s="5"/>
      <c r="XDE7" s="5"/>
      <c r="XDM7" s="5"/>
      <c r="XDU7" s="5"/>
      <c r="XEC7" s="5"/>
      <c r="XEK7" s="5"/>
      <c r="XES7" s="5"/>
      <c r="XFA7" s="5"/>
    </row>
    <row r="8" spans="1:1021 1029:2045 2053:3069 3077:4093 4101:5117 5125:6141 6149:7165 7173:8189 8197:9213 9221:10237 10245:11261 11269:12285 12293:13309 13317:14333 14341:15357 15365:16381" ht="15" thickTop="1" x14ac:dyDescent="0.35">
      <c r="A8" s="6">
        <v>44188</v>
      </c>
      <c r="B8" s="7">
        <v>72</v>
      </c>
      <c r="C8" s="7">
        <v>-625.34</v>
      </c>
      <c r="D8" s="7" t="s">
        <v>8</v>
      </c>
      <c r="E8" s="8">
        <v>11342.489999999998</v>
      </c>
      <c r="F8" s="9" t="s">
        <v>9</v>
      </c>
      <c r="G8" s="10" t="s">
        <v>10</v>
      </c>
      <c r="H8" s="7"/>
    </row>
    <row r="9" spans="1:1021 1029:2045 2053:3069 3077:4093 4101:5117 5125:6141 6149:7165 7173:8189 8197:9213 9221:10237 10245:11261 11269:12285 12293:13309 13317:14333 14341:15357 15365:16381" x14ac:dyDescent="0.35">
      <c r="A9" s="11">
        <v>44194</v>
      </c>
      <c r="B9" s="12">
        <v>73</v>
      </c>
      <c r="C9" s="12">
        <v>-291.95</v>
      </c>
      <c r="D9" s="12" t="s">
        <v>11</v>
      </c>
      <c r="E9" s="13">
        <v>11050.539999999997</v>
      </c>
      <c r="F9" s="14" t="s">
        <v>9</v>
      </c>
      <c r="G9" s="15" t="s">
        <v>12</v>
      </c>
      <c r="H9" s="12"/>
    </row>
    <row r="10" spans="1:1021 1029:2045 2053:3069 3077:4093 4101:5117 5125:6141 6149:7165 7173:8189 8197:9213 9221:10237 10245:11261 11269:12285 12293:13309 13317:14333 14341:15357 15365:16381" x14ac:dyDescent="0.35">
      <c r="A10" s="11">
        <v>44200.458333333336</v>
      </c>
      <c r="B10" s="12"/>
      <c r="C10" s="7">
        <v>10</v>
      </c>
      <c r="D10" s="12" t="s">
        <v>13</v>
      </c>
      <c r="E10" s="13">
        <f>E9+SUM(C10:C10)</f>
        <v>11060.539999999997</v>
      </c>
      <c r="F10" s="14" t="s">
        <v>9</v>
      </c>
      <c r="G10" s="15" t="s">
        <v>12</v>
      </c>
      <c r="H10" s="12"/>
    </row>
    <row r="11" spans="1:1021 1029:2045 2053:3069 3077:4093 4101:5117 5125:6141 6149:7165 7173:8189 8197:9213 9221:10237 10245:11261 11269:12285 12293:13309 13317:14333 14341:15357 15365:16381" x14ac:dyDescent="0.35">
      <c r="A11" s="11">
        <v>44200.458333333336</v>
      </c>
      <c r="B11" s="12"/>
      <c r="C11" s="7">
        <v>10</v>
      </c>
      <c r="D11" s="12" t="s">
        <v>14</v>
      </c>
      <c r="E11" s="13">
        <f>E10+SUM(C11:C11)</f>
        <v>11070.539999999997</v>
      </c>
      <c r="F11" s="14" t="s">
        <v>9</v>
      </c>
      <c r="G11" s="15" t="s">
        <v>12</v>
      </c>
      <c r="H11" s="12"/>
    </row>
    <row r="12" spans="1:1021 1029:2045 2053:3069 3077:4093 4101:5117 5125:6141 6149:7165 7173:8189 8197:9213 9221:10237 10245:11261 11269:12285 12293:13309 13317:14333 14341:15357 15365:16381" x14ac:dyDescent="0.35">
      <c r="A12" s="11">
        <v>44200.458333333336</v>
      </c>
      <c r="B12" s="12"/>
      <c r="C12" s="7">
        <v>30</v>
      </c>
      <c r="D12" s="12" t="s">
        <v>15</v>
      </c>
      <c r="E12" s="13">
        <f>E11+SUM(C12:C12)</f>
        <v>11100.539999999997</v>
      </c>
      <c r="F12" s="14" t="s">
        <v>9</v>
      </c>
      <c r="G12" s="15" t="s">
        <v>12</v>
      </c>
      <c r="H12" s="12"/>
    </row>
    <row r="13" spans="1:1021 1029:2045 2053:3069 3077:4093 4101:5117 5125:6141 6149:7165 7173:8189 8197:9213 9221:10237 10245:11261 11269:12285 12293:13309 13317:14333 14341:15357 15365:16381" x14ac:dyDescent="0.35">
      <c r="A13" s="11">
        <v>44200.458333333336</v>
      </c>
      <c r="B13" s="12"/>
      <c r="C13" s="7">
        <v>30</v>
      </c>
      <c r="D13" s="12" t="s">
        <v>16</v>
      </c>
      <c r="E13" s="13">
        <f>E12+SUM(C13:C13)</f>
        <v>11130.539999999997</v>
      </c>
      <c r="F13" s="16" t="s">
        <v>17</v>
      </c>
      <c r="G13" s="12" t="s">
        <v>18</v>
      </c>
      <c r="H13" s="12" t="s">
        <v>19</v>
      </c>
    </row>
    <row r="14" spans="1:1021 1029:2045 2053:3069 3077:4093 4101:5117 5125:6141 6149:7165 7173:8189 8197:9213 9221:10237 10245:11261 11269:12285 12293:13309 13317:14333 14341:15357 15365:16381" x14ac:dyDescent="0.35">
      <c r="A14" s="11">
        <v>43834</v>
      </c>
      <c r="B14" s="12"/>
      <c r="C14" s="7">
        <v>-75</v>
      </c>
      <c r="D14" s="12" t="s">
        <v>20</v>
      </c>
      <c r="E14" s="13">
        <f>E13+SUM(C14:C14)</f>
        <v>11055.539999999997</v>
      </c>
      <c r="F14" s="17" t="s">
        <v>21</v>
      </c>
      <c r="G14" s="12"/>
      <c r="H14" s="12"/>
    </row>
    <row r="15" spans="1:1021 1029:2045 2053:3069 3077:4093 4101:5117 5125:6141 6149:7165 7173:8189 8197:9213 9221:10237 10245:11261 11269:12285 12293:13309 13317:14333 14341:15357 15365:16381" x14ac:dyDescent="0.35">
      <c r="A15" s="11">
        <v>44201.458333333336</v>
      </c>
      <c r="B15" s="12"/>
      <c r="C15" s="7">
        <v>60</v>
      </c>
      <c r="D15" s="12" t="s">
        <v>22</v>
      </c>
      <c r="E15" s="13">
        <f>E14+SUM(C15:C15)</f>
        <v>11115.539999999997</v>
      </c>
      <c r="F15" s="14" t="s">
        <v>9</v>
      </c>
      <c r="G15" s="15" t="s">
        <v>12</v>
      </c>
      <c r="H15" s="12"/>
    </row>
    <row r="16" spans="1:1021 1029:2045 2053:3069 3077:4093 4101:5117 5125:6141 6149:7165 7173:8189 8197:9213 9221:10237 10245:11261 11269:12285 12293:13309 13317:14333 14341:15357 15365:16381" x14ac:dyDescent="0.35">
      <c r="A16" s="11">
        <v>44201.458333333336</v>
      </c>
      <c r="B16" s="12"/>
      <c r="C16" s="7">
        <v>40</v>
      </c>
      <c r="D16" s="12" t="s">
        <v>23</v>
      </c>
      <c r="E16" s="13">
        <f>E15+SUM(C16:C16)</f>
        <v>11155.539999999997</v>
      </c>
      <c r="F16" s="14" t="s">
        <v>9</v>
      </c>
      <c r="G16" s="15" t="s">
        <v>12</v>
      </c>
      <c r="H16" s="12"/>
    </row>
    <row r="17" spans="1:8" x14ac:dyDescent="0.35">
      <c r="A17" s="11">
        <v>44201.458333333336</v>
      </c>
      <c r="B17" s="12"/>
      <c r="C17" s="7">
        <v>20</v>
      </c>
      <c r="D17" s="12" t="s">
        <v>24</v>
      </c>
      <c r="E17" s="13">
        <f>E16+SUM(C17:C17)</f>
        <v>11175.539999999997</v>
      </c>
      <c r="F17" s="14" t="s">
        <v>9</v>
      </c>
      <c r="G17" s="15" t="s">
        <v>12</v>
      </c>
      <c r="H17" s="12"/>
    </row>
    <row r="18" spans="1:8" x14ac:dyDescent="0.35">
      <c r="A18" s="11">
        <v>44203.458333333336</v>
      </c>
      <c r="B18" s="12"/>
      <c r="C18" s="7">
        <v>15</v>
      </c>
      <c r="D18" s="12" t="s">
        <v>25</v>
      </c>
      <c r="E18" s="13">
        <f>E17+SUM(C18:C18)</f>
        <v>11190.539999999997</v>
      </c>
      <c r="F18" s="14" t="s">
        <v>9</v>
      </c>
      <c r="G18" s="15" t="s">
        <v>12</v>
      </c>
      <c r="H18" s="12"/>
    </row>
    <row r="19" spans="1:8" x14ac:dyDescent="0.35">
      <c r="A19" s="11">
        <v>44204.458333333336</v>
      </c>
      <c r="B19" s="12"/>
      <c r="C19" s="7">
        <v>30</v>
      </c>
      <c r="D19" s="12" t="s">
        <v>26</v>
      </c>
      <c r="E19" s="13">
        <f>E18+SUM(C19:C19)</f>
        <v>11220.539999999997</v>
      </c>
      <c r="F19" s="14" t="s">
        <v>9</v>
      </c>
      <c r="G19" s="15" t="s">
        <v>12</v>
      </c>
      <c r="H19" s="12"/>
    </row>
    <row r="20" spans="1:8" x14ac:dyDescent="0.35">
      <c r="A20" s="11">
        <v>44207.458333333336</v>
      </c>
      <c r="B20" s="12"/>
      <c r="C20" s="7">
        <v>20</v>
      </c>
      <c r="D20" s="12" t="s">
        <v>27</v>
      </c>
      <c r="E20" s="13">
        <f>E19+SUM(C20:C20)</f>
        <v>11240.539999999997</v>
      </c>
      <c r="F20" s="14" t="s">
        <v>9</v>
      </c>
      <c r="G20" s="15" t="s">
        <v>12</v>
      </c>
      <c r="H20" s="12"/>
    </row>
    <row r="21" spans="1:8" x14ac:dyDescent="0.35">
      <c r="A21" s="11">
        <v>44208.458333333336</v>
      </c>
      <c r="B21" s="12"/>
      <c r="C21" s="7">
        <v>50</v>
      </c>
      <c r="D21" s="12" t="s">
        <v>28</v>
      </c>
      <c r="E21" s="13">
        <f>E20+SUM(C21:C21)</f>
        <v>11290.539999999997</v>
      </c>
      <c r="F21" s="14" t="s">
        <v>9</v>
      </c>
      <c r="G21" s="15" t="s">
        <v>12</v>
      </c>
      <c r="H21" s="12"/>
    </row>
    <row r="22" spans="1:8" x14ac:dyDescent="0.35">
      <c r="A22" s="11">
        <v>44208</v>
      </c>
      <c r="B22" s="12"/>
      <c r="C22" s="7">
        <v>40</v>
      </c>
      <c r="D22" s="12" t="s">
        <v>29</v>
      </c>
      <c r="E22" s="13">
        <f>E21+SUM(C22:C22)</f>
        <v>11330.539999999997</v>
      </c>
      <c r="F22" s="14" t="s">
        <v>9</v>
      </c>
      <c r="G22" s="15" t="s">
        <v>12</v>
      </c>
      <c r="H22" s="12"/>
    </row>
    <row r="23" spans="1:8" x14ac:dyDescent="0.35">
      <c r="A23" s="11">
        <v>44209.458333333336</v>
      </c>
      <c r="B23" s="12"/>
      <c r="C23" s="7">
        <v>10</v>
      </c>
      <c r="D23" s="12" t="s">
        <v>30</v>
      </c>
      <c r="E23" s="13">
        <f>E22+SUM(C23:C23)</f>
        <v>11340.539999999997</v>
      </c>
      <c r="F23" s="14" t="s">
        <v>9</v>
      </c>
      <c r="G23" s="15" t="s">
        <v>12</v>
      </c>
      <c r="H23" s="12"/>
    </row>
    <row r="24" spans="1:8" x14ac:dyDescent="0.35">
      <c r="A24" s="11">
        <v>44210.458333333336</v>
      </c>
      <c r="B24" s="12"/>
      <c r="C24" s="7">
        <v>15</v>
      </c>
      <c r="D24" s="12" t="s">
        <v>31</v>
      </c>
      <c r="E24" s="13">
        <f>E23+SUM(C24:C24)</f>
        <v>11355.539999999997</v>
      </c>
      <c r="F24" s="14" t="s">
        <v>9</v>
      </c>
      <c r="G24" s="15" t="s">
        <v>12</v>
      </c>
      <c r="H24" s="12"/>
    </row>
    <row r="25" spans="1:8" x14ac:dyDescent="0.35">
      <c r="A25" s="11">
        <v>44214.458333333336</v>
      </c>
      <c r="B25" s="12"/>
      <c r="C25" s="7">
        <v>30</v>
      </c>
      <c r="D25" s="12" t="s">
        <v>32</v>
      </c>
      <c r="E25" s="13">
        <f>E24+SUM(C25:C25)</f>
        <v>11385.539999999997</v>
      </c>
      <c r="F25" s="14" t="s">
        <v>9</v>
      </c>
      <c r="G25" s="15" t="s">
        <v>12</v>
      </c>
      <c r="H25" s="12"/>
    </row>
    <row r="26" spans="1:8" x14ac:dyDescent="0.35">
      <c r="A26" s="11">
        <v>44215.458333333336</v>
      </c>
      <c r="B26" s="12"/>
      <c r="C26" s="7">
        <v>10</v>
      </c>
      <c r="D26" s="12" t="s">
        <v>33</v>
      </c>
      <c r="E26" s="13">
        <f>E25+SUM(C26:C26)</f>
        <v>11395.539999999997</v>
      </c>
      <c r="F26" s="14" t="s">
        <v>9</v>
      </c>
      <c r="G26" s="15" t="s">
        <v>12</v>
      </c>
      <c r="H26" s="12"/>
    </row>
    <row r="27" spans="1:8" x14ac:dyDescent="0.35">
      <c r="A27" s="11">
        <v>44215.458333333336</v>
      </c>
      <c r="B27" s="12"/>
      <c r="C27" s="7">
        <v>10</v>
      </c>
      <c r="D27" s="12" t="s">
        <v>34</v>
      </c>
      <c r="E27" s="13">
        <f>E26+SUM(C27:C27)</f>
        <v>11405.539999999997</v>
      </c>
      <c r="F27" s="14" t="s">
        <v>9</v>
      </c>
      <c r="G27" s="15" t="s">
        <v>12</v>
      </c>
      <c r="H27" s="12"/>
    </row>
    <row r="28" spans="1:8" x14ac:dyDescent="0.35">
      <c r="A28" s="11">
        <v>44215.458333333336</v>
      </c>
      <c r="B28" s="12"/>
      <c r="C28" s="7">
        <v>10</v>
      </c>
      <c r="D28" s="12" t="s">
        <v>35</v>
      </c>
      <c r="E28" s="13">
        <f>E27+SUM(C28:C28)</f>
        <v>11415.539999999997</v>
      </c>
      <c r="F28" s="14" t="s">
        <v>9</v>
      </c>
      <c r="G28" s="15" t="s">
        <v>12</v>
      </c>
      <c r="H28" s="12"/>
    </row>
    <row r="29" spans="1:8" x14ac:dyDescent="0.35">
      <c r="A29" s="11">
        <v>44215.458333333336</v>
      </c>
      <c r="B29" s="12"/>
      <c r="C29" s="7">
        <v>10</v>
      </c>
      <c r="D29" s="12" t="s">
        <v>36</v>
      </c>
      <c r="E29" s="13">
        <f>E28+SUM(C29:C29)</f>
        <v>11425.539999999997</v>
      </c>
      <c r="F29" s="14" t="s">
        <v>9</v>
      </c>
      <c r="G29" s="15" t="s">
        <v>12</v>
      </c>
      <c r="H29" s="12"/>
    </row>
    <row r="30" spans="1:8" x14ac:dyDescent="0.35">
      <c r="A30" s="11">
        <v>44215</v>
      </c>
      <c r="B30" s="12"/>
      <c r="C30" s="7">
        <v>13.33</v>
      </c>
      <c r="D30" s="12" t="s">
        <v>37</v>
      </c>
      <c r="E30" s="13">
        <f>E29+SUM(C30:C30)</f>
        <v>11438.869999999997</v>
      </c>
      <c r="F30" s="18" t="s">
        <v>38</v>
      </c>
      <c r="G30" s="12"/>
      <c r="H30" s="12"/>
    </row>
    <row r="31" spans="1:8" x14ac:dyDescent="0.35">
      <c r="A31" s="11">
        <v>44215</v>
      </c>
      <c r="B31" s="12"/>
      <c r="C31" s="7">
        <v>33.33</v>
      </c>
      <c r="D31" s="12" t="s">
        <v>39</v>
      </c>
      <c r="E31" s="13">
        <f>E30+SUM(C31:C31)</f>
        <v>11472.199999999997</v>
      </c>
      <c r="F31" s="18" t="s">
        <v>38</v>
      </c>
      <c r="G31" s="12"/>
      <c r="H31" s="12"/>
    </row>
    <row r="32" spans="1:8" x14ac:dyDescent="0.35">
      <c r="A32" s="11">
        <v>44215</v>
      </c>
      <c r="B32" s="12"/>
      <c r="C32" s="7">
        <v>100</v>
      </c>
      <c r="D32" s="12" t="s">
        <v>40</v>
      </c>
      <c r="E32" s="13">
        <f>E31+SUM(C32:C32)</f>
        <v>11572.199999999997</v>
      </c>
      <c r="F32" s="18" t="s">
        <v>38</v>
      </c>
      <c r="G32" s="12"/>
      <c r="H32" s="12"/>
    </row>
    <row r="33" spans="1:8" x14ac:dyDescent="0.35">
      <c r="A33" s="11">
        <v>44215</v>
      </c>
      <c r="B33" s="12"/>
      <c r="C33" s="7">
        <v>60</v>
      </c>
      <c r="D33" s="12" t="s">
        <v>41</v>
      </c>
      <c r="E33" s="13">
        <f>E32+SUM(C33:C33)</f>
        <v>11632.199999999997</v>
      </c>
      <c r="F33" s="18" t="s">
        <v>38</v>
      </c>
      <c r="G33" s="12"/>
      <c r="H33" s="12"/>
    </row>
    <row r="34" spans="1:8" x14ac:dyDescent="0.35">
      <c r="A34" s="11">
        <v>44215</v>
      </c>
      <c r="B34" s="12"/>
      <c r="C34" s="7">
        <v>-2.42</v>
      </c>
      <c r="D34" s="12" t="s">
        <v>20</v>
      </c>
      <c r="E34" s="13">
        <f>E33+SUM(C34:C34)</f>
        <v>11629.779999999997</v>
      </c>
      <c r="F34" s="17" t="s">
        <v>21</v>
      </c>
      <c r="G34" s="12"/>
      <c r="H34" s="12"/>
    </row>
    <row r="35" spans="1:8" x14ac:dyDescent="0.35">
      <c r="A35" s="11">
        <v>44215</v>
      </c>
      <c r="B35" s="12">
        <v>78</v>
      </c>
      <c r="C35" s="7">
        <v>-21.46</v>
      </c>
      <c r="D35" s="12" t="s">
        <v>42</v>
      </c>
      <c r="E35" s="13">
        <f>E34+SUM(C35:C35)</f>
        <v>11608.319999999998</v>
      </c>
      <c r="F35" s="17" t="s">
        <v>21</v>
      </c>
      <c r="G35" s="12"/>
      <c r="H35" s="12"/>
    </row>
    <row r="36" spans="1:8" x14ac:dyDescent="0.35">
      <c r="A36" s="11">
        <v>44216</v>
      </c>
      <c r="B36" s="12"/>
      <c r="C36" s="7">
        <v>10</v>
      </c>
      <c r="D36" s="12" t="s">
        <v>43</v>
      </c>
      <c r="E36" s="13">
        <f>E35+SUM(C36:C36)</f>
        <v>11618.319999999998</v>
      </c>
      <c r="F36" s="14" t="s">
        <v>9</v>
      </c>
      <c r="G36" s="15" t="s">
        <v>12</v>
      </c>
      <c r="H36" s="12"/>
    </row>
    <row r="37" spans="1:8" x14ac:dyDescent="0.35">
      <c r="A37" s="11">
        <v>44221.458333333336</v>
      </c>
      <c r="B37" s="12"/>
      <c r="C37" s="7">
        <v>10</v>
      </c>
      <c r="D37" s="12" t="s">
        <v>44</v>
      </c>
      <c r="E37" s="13">
        <f>E36+SUM(C37:C37)</f>
        <v>11628.319999999998</v>
      </c>
      <c r="F37" s="14" t="s">
        <v>9</v>
      </c>
      <c r="G37" s="15" t="s">
        <v>12</v>
      </c>
      <c r="H37" s="12"/>
    </row>
    <row r="38" spans="1:8" x14ac:dyDescent="0.35">
      <c r="A38" s="11">
        <v>44221.458333333336</v>
      </c>
      <c r="B38" s="12"/>
      <c r="C38" s="7">
        <v>10</v>
      </c>
      <c r="D38" s="12" t="s">
        <v>45</v>
      </c>
      <c r="E38" s="13">
        <f>E37+SUM(C38:C38)</f>
        <v>11638.319999999998</v>
      </c>
      <c r="F38" s="14" t="s">
        <v>9</v>
      </c>
      <c r="G38" s="15" t="s">
        <v>12</v>
      </c>
      <c r="H38" s="12"/>
    </row>
    <row r="39" spans="1:8" x14ac:dyDescent="0.35">
      <c r="A39" s="11">
        <v>44221.458333333336</v>
      </c>
      <c r="B39" s="12"/>
      <c r="C39" s="7">
        <v>10</v>
      </c>
      <c r="D39" s="12" t="s">
        <v>46</v>
      </c>
      <c r="E39" s="13">
        <f>E38+SUM(C39:C39)</f>
        <v>11648.319999999998</v>
      </c>
      <c r="F39" s="14" t="s">
        <v>9</v>
      </c>
      <c r="G39" s="15" t="s">
        <v>12</v>
      </c>
      <c r="H39" s="12"/>
    </row>
    <row r="40" spans="1:8" x14ac:dyDescent="0.35">
      <c r="A40" s="11">
        <v>44221.458333333336</v>
      </c>
      <c r="B40" s="12"/>
      <c r="C40" s="7">
        <v>80</v>
      </c>
      <c r="D40" s="12" t="s">
        <v>47</v>
      </c>
      <c r="E40" s="13">
        <f>E39+SUM(C40:C40)</f>
        <v>11728.319999999998</v>
      </c>
      <c r="F40" s="14" t="s">
        <v>9</v>
      </c>
      <c r="G40" s="15" t="s">
        <v>12</v>
      </c>
      <c r="H40" s="12"/>
    </row>
    <row r="41" spans="1:8" x14ac:dyDescent="0.35">
      <c r="A41" s="11">
        <v>44221.458333333336</v>
      </c>
      <c r="B41" s="12"/>
      <c r="C41" s="7">
        <v>60</v>
      </c>
      <c r="D41" s="12" t="s">
        <v>48</v>
      </c>
      <c r="E41" s="13">
        <f>E40+SUM(C41:C41)</f>
        <v>11788.319999999998</v>
      </c>
      <c r="F41" s="14" t="s">
        <v>9</v>
      </c>
      <c r="G41" s="15" t="s">
        <v>12</v>
      </c>
      <c r="H41" s="12"/>
    </row>
    <row r="42" spans="1:8" x14ac:dyDescent="0.35">
      <c r="A42" s="11">
        <v>44221.458333333336</v>
      </c>
      <c r="B42" s="12"/>
      <c r="C42" s="7">
        <v>20</v>
      </c>
      <c r="D42" s="12" t="s">
        <v>49</v>
      </c>
      <c r="E42" s="13">
        <f>E41+SUM(C42:C42)</f>
        <v>11808.319999999998</v>
      </c>
      <c r="F42" s="14" t="s">
        <v>9</v>
      </c>
      <c r="G42" s="15" t="s">
        <v>12</v>
      </c>
      <c r="H42" s="12"/>
    </row>
    <row r="43" spans="1:8" x14ac:dyDescent="0.35">
      <c r="A43" s="11">
        <v>44221.458333333336</v>
      </c>
      <c r="B43" s="12">
        <v>74</v>
      </c>
      <c r="C43" s="7">
        <v>-38.6</v>
      </c>
      <c r="D43" s="12" t="s">
        <v>50</v>
      </c>
      <c r="E43" s="13">
        <f>E42+SUM(C43:C43)</f>
        <v>11769.719999999998</v>
      </c>
      <c r="F43" s="14" t="s">
        <v>9</v>
      </c>
      <c r="G43" s="15" t="s">
        <v>12</v>
      </c>
      <c r="H43" s="12"/>
    </row>
    <row r="44" spans="1:8" x14ac:dyDescent="0.35">
      <c r="A44" s="11">
        <v>44221</v>
      </c>
      <c r="B44" s="12">
        <v>83</v>
      </c>
      <c r="C44" s="7">
        <v>-13.6</v>
      </c>
      <c r="D44" s="12" t="s">
        <v>50</v>
      </c>
      <c r="E44" s="13">
        <f>E43+SUM(C44:C44)</f>
        <v>11756.119999999997</v>
      </c>
      <c r="F44" s="14" t="s">
        <v>9</v>
      </c>
      <c r="G44" s="15" t="s">
        <v>12</v>
      </c>
      <c r="H44" s="12"/>
    </row>
    <row r="45" spans="1:8" x14ac:dyDescent="0.35">
      <c r="A45" s="11">
        <v>44222</v>
      </c>
      <c r="B45" s="12">
        <v>75</v>
      </c>
      <c r="C45" s="7">
        <v>-16.100000000000001</v>
      </c>
      <c r="D45" s="12" t="s">
        <v>51</v>
      </c>
      <c r="E45" s="13">
        <f>E44+SUM(C45:C45)</f>
        <v>11740.019999999997</v>
      </c>
      <c r="F45" s="14" t="s">
        <v>9</v>
      </c>
      <c r="G45" s="15" t="s">
        <v>12</v>
      </c>
      <c r="H45" s="12"/>
    </row>
    <row r="46" spans="1:8" x14ac:dyDescent="0.35">
      <c r="A46" s="11">
        <v>44222</v>
      </c>
      <c r="B46" s="12">
        <v>82</v>
      </c>
      <c r="C46" s="7">
        <v>-25.47</v>
      </c>
      <c r="D46" s="12" t="s">
        <v>51</v>
      </c>
      <c r="E46" s="13">
        <f>E45+SUM(C46:C46)</f>
        <v>11714.549999999997</v>
      </c>
      <c r="F46" s="14" t="s">
        <v>9</v>
      </c>
      <c r="G46" s="19" t="s">
        <v>10</v>
      </c>
      <c r="H46" s="12"/>
    </row>
    <row r="47" spans="1:8" x14ac:dyDescent="0.35">
      <c r="A47" s="11">
        <v>44222</v>
      </c>
      <c r="B47" s="12"/>
      <c r="C47" s="7">
        <v>9.14</v>
      </c>
      <c r="D47" s="12" t="s">
        <v>52</v>
      </c>
      <c r="E47" s="13">
        <f>E46+SUM(C47:C47)</f>
        <v>11723.689999999997</v>
      </c>
      <c r="F47" s="14" t="s">
        <v>9</v>
      </c>
      <c r="G47" s="20" t="s">
        <v>53</v>
      </c>
      <c r="H47" s="12"/>
    </row>
    <row r="48" spans="1:8" x14ac:dyDescent="0.35">
      <c r="A48" s="11">
        <v>44223.458333333336</v>
      </c>
      <c r="B48" s="12"/>
      <c r="C48" s="7">
        <v>10</v>
      </c>
      <c r="D48" s="12" t="s">
        <v>54</v>
      </c>
      <c r="E48" s="13">
        <f>E47+SUM(C48:C48)</f>
        <v>11733.689999999997</v>
      </c>
      <c r="F48" s="14" t="s">
        <v>9</v>
      </c>
      <c r="G48" s="15" t="s">
        <v>12</v>
      </c>
      <c r="H48" s="12"/>
    </row>
    <row r="49" spans="1:8" x14ac:dyDescent="0.35">
      <c r="A49" s="11">
        <v>44225.458333333336</v>
      </c>
      <c r="B49" s="12"/>
      <c r="C49" s="7">
        <v>90</v>
      </c>
      <c r="D49" s="12" t="s">
        <v>55</v>
      </c>
      <c r="E49" s="13">
        <f>E48+SUM(C49:C49)</f>
        <v>11823.689999999997</v>
      </c>
      <c r="F49" s="14" t="s">
        <v>9</v>
      </c>
      <c r="G49" s="15" t="s">
        <v>12</v>
      </c>
      <c r="H49" s="12"/>
    </row>
    <row r="50" spans="1:8" x14ac:dyDescent="0.35">
      <c r="A50" s="11">
        <v>44225.458333333336</v>
      </c>
      <c r="B50" s="12"/>
      <c r="C50" s="7">
        <v>10</v>
      </c>
      <c r="D50" s="12" t="s">
        <v>56</v>
      </c>
      <c r="E50" s="13">
        <f>E49+SUM(C50:C50)</f>
        <v>11833.689999999997</v>
      </c>
      <c r="F50" s="14" t="s">
        <v>9</v>
      </c>
      <c r="G50" s="15" t="s">
        <v>12</v>
      </c>
      <c r="H50" s="12"/>
    </row>
    <row r="51" spans="1:8" x14ac:dyDescent="0.35">
      <c r="A51" s="11">
        <v>44225.458333333336</v>
      </c>
      <c r="B51" s="12">
        <v>81</v>
      </c>
      <c r="C51" s="7">
        <v>-0.8</v>
      </c>
      <c r="D51" s="12"/>
      <c r="E51" s="13">
        <f>E50+SUM(C51:C51)</f>
        <v>11832.889999999998</v>
      </c>
      <c r="F51" s="14" t="s">
        <v>9</v>
      </c>
      <c r="G51" s="15" t="s">
        <v>12</v>
      </c>
      <c r="H51" s="12"/>
    </row>
    <row r="52" spans="1:8" x14ac:dyDescent="0.35">
      <c r="A52" s="11">
        <v>44229.458333333336</v>
      </c>
      <c r="B52" s="12"/>
      <c r="C52" s="7">
        <v>30</v>
      </c>
      <c r="D52" s="12" t="s">
        <v>57</v>
      </c>
      <c r="E52" s="13">
        <f>E51+SUM(C52:C52)</f>
        <v>11862.889999999998</v>
      </c>
      <c r="F52" s="16" t="s">
        <v>17</v>
      </c>
      <c r="G52" s="12" t="s">
        <v>18</v>
      </c>
      <c r="H52" s="12" t="s">
        <v>19</v>
      </c>
    </row>
    <row r="53" spans="1:8" x14ac:dyDescent="0.35">
      <c r="A53" s="11">
        <v>44229</v>
      </c>
      <c r="B53" s="12"/>
      <c r="C53" s="7">
        <v>40</v>
      </c>
      <c r="D53" s="12" t="s">
        <v>58</v>
      </c>
      <c r="E53" s="13">
        <f>E52+SUM(C53:C53)</f>
        <v>11902.889999999998</v>
      </c>
      <c r="F53" s="16" t="s">
        <v>17</v>
      </c>
      <c r="G53" s="12" t="s">
        <v>18</v>
      </c>
      <c r="H53" s="12" t="s">
        <v>59</v>
      </c>
    </row>
    <row r="54" spans="1:8" x14ac:dyDescent="0.35">
      <c r="A54" s="11">
        <v>44230.458333333336</v>
      </c>
      <c r="B54" s="12"/>
      <c r="C54" s="7">
        <v>60</v>
      </c>
      <c r="D54" s="12" t="s">
        <v>60</v>
      </c>
      <c r="E54" s="13">
        <f>E53+SUM(C54:C54)</f>
        <v>11962.889999999998</v>
      </c>
      <c r="F54" s="14" t="s">
        <v>9</v>
      </c>
      <c r="G54" s="15" t="s">
        <v>12</v>
      </c>
      <c r="H54" s="12"/>
    </row>
    <row r="55" spans="1:8" x14ac:dyDescent="0.35">
      <c r="A55" s="11">
        <v>44230.458333333336</v>
      </c>
      <c r="B55" s="12">
        <v>76</v>
      </c>
      <c r="C55" s="7">
        <v>-9.0500000000000007</v>
      </c>
      <c r="D55" s="12" t="s">
        <v>50</v>
      </c>
      <c r="E55" s="13">
        <f>E54+SUM(C55:C55)</f>
        <v>11953.839999999998</v>
      </c>
      <c r="F55" s="14" t="s">
        <v>9</v>
      </c>
      <c r="G55" s="15" t="s">
        <v>12</v>
      </c>
      <c r="H55" s="12"/>
    </row>
    <row r="56" spans="1:8" x14ac:dyDescent="0.35">
      <c r="A56" s="11">
        <v>44232.458333333336</v>
      </c>
      <c r="B56" s="12"/>
      <c r="C56" s="7">
        <v>10</v>
      </c>
      <c r="D56" s="12" t="s">
        <v>61</v>
      </c>
      <c r="E56" s="13">
        <f>E55+SUM(C56:C56)</f>
        <v>11963.839999999998</v>
      </c>
      <c r="F56" s="14" t="s">
        <v>9</v>
      </c>
      <c r="G56" s="15" t="s">
        <v>12</v>
      </c>
      <c r="H56" s="12"/>
    </row>
    <row r="57" spans="1:8" x14ac:dyDescent="0.35">
      <c r="A57" s="11">
        <v>44232.458333333336</v>
      </c>
      <c r="B57" s="12"/>
      <c r="C57" s="7">
        <v>10</v>
      </c>
      <c r="D57" s="12" t="s">
        <v>62</v>
      </c>
      <c r="E57" s="13">
        <f>E56+SUM(C57:C57)</f>
        <v>11973.839999999998</v>
      </c>
      <c r="F57" s="14" t="s">
        <v>9</v>
      </c>
      <c r="G57" s="15" t="s">
        <v>12</v>
      </c>
      <c r="H57" s="12"/>
    </row>
    <row r="58" spans="1:8" x14ac:dyDescent="0.35">
      <c r="A58" s="11">
        <v>44232.458333333336</v>
      </c>
      <c r="B58" s="12"/>
      <c r="C58" s="7">
        <v>10</v>
      </c>
      <c r="D58" s="12" t="s">
        <v>63</v>
      </c>
      <c r="E58" s="13">
        <f>E57+SUM(C58:C58)</f>
        <v>11983.839999999998</v>
      </c>
      <c r="F58" s="14" t="s">
        <v>9</v>
      </c>
      <c r="G58" s="15" t="s">
        <v>12</v>
      </c>
      <c r="H58" s="12"/>
    </row>
    <row r="59" spans="1:8" x14ac:dyDescent="0.35">
      <c r="A59" s="11">
        <v>44232.458333333336</v>
      </c>
      <c r="B59" s="12"/>
      <c r="C59" s="7">
        <v>10</v>
      </c>
      <c r="D59" s="12" t="s">
        <v>64</v>
      </c>
      <c r="E59" s="13">
        <f>E58+SUM(C59:C59)</f>
        <v>11993.839999999998</v>
      </c>
      <c r="F59" s="14" t="s">
        <v>9</v>
      </c>
      <c r="G59" s="15" t="s">
        <v>12</v>
      </c>
      <c r="H59" s="12"/>
    </row>
    <row r="60" spans="1:8" x14ac:dyDescent="0.35">
      <c r="A60" s="11">
        <v>44232</v>
      </c>
      <c r="B60" s="12"/>
      <c r="C60" s="7">
        <v>10</v>
      </c>
      <c r="D60" s="12" t="s">
        <v>65</v>
      </c>
      <c r="E60" s="13">
        <f>E59+SUM(C60:C60)</f>
        <v>12003.839999999998</v>
      </c>
      <c r="F60" s="14" t="s">
        <v>9</v>
      </c>
      <c r="G60" s="15" t="s">
        <v>12</v>
      </c>
      <c r="H60" s="12"/>
    </row>
    <row r="61" spans="1:8" x14ac:dyDescent="0.35">
      <c r="A61" s="11">
        <v>44235</v>
      </c>
      <c r="B61" s="12">
        <v>79</v>
      </c>
      <c r="C61" s="7">
        <v>-9.0500000000000007</v>
      </c>
      <c r="D61" s="12" t="s">
        <v>50</v>
      </c>
      <c r="E61" s="13">
        <f>E60+SUM(C61:C61)</f>
        <v>11994.789999999999</v>
      </c>
      <c r="F61" s="14" t="s">
        <v>9</v>
      </c>
      <c r="G61" s="15" t="s">
        <v>12</v>
      </c>
      <c r="H61" s="12"/>
    </row>
    <row r="62" spans="1:8" x14ac:dyDescent="0.35">
      <c r="A62" s="11">
        <v>44242.458333333336</v>
      </c>
      <c r="B62" s="12"/>
      <c r="C62" s="7">
        <v>-0.4</v>
      </c>
      <c r="D62" s="12" t="s">
        <v>66</v>
      </c>
      <c r="E62" s="13">
        <f>E61+SUM(C62:C62)</f>
        <v>11994.39</v>
      </c>
      <c r="F62" s="14" t="s">
        <v>9</v>
      </c>
      <c r="G62" s="15" t="s">
        <v>12</v>
      </c>
      <c r="H62" s="12"/>
    </row>
    <row r="63" spans="1:8" x14ac:dyDescent="0.35">
      <c r="A63" s="11">
        <v>44242.458333333336</v>
      </c>
      <c r="B63" s="12"/>
      <c r="C63" s="7">
        <v>-8.6</v>
      </c>
      <c r="D63" s="12" t="s">
        <v>67</v>
      </c>
      <c r="E63" s="13">
        <f>E62+SUM(C63:C63)</f>
        <v>11985.789999999999</v>
      </c>
      <c r="F63" s="14" t="s">
        <v>9</v>
      </c>
      <c r="G63" s="19" t="s">
        <v>10</v>
      </c>
      <c r="H63" s="12"/>
    </row>
    <row r="64" spans="1:8" x14ac:dyDescent="0.35">
      <c r="A64" s="11">
        <v>44246.458333333336</v>
      </c>
      <c r="B64" s="12"/>
      <c r="C64" s="7">
        <v>70</v>
      </c>
      <c r="D64" s="12" t="s">
        <v>68</v>
      </c>
      <c r="E64" s="13">
        <f>E63+SUM(C64:C64)</f>
        <v>12055.789999999999</v>
      </c>
      <c r="F64" s="14" t="s">
        <v>9</v>
      </c>
      <c r="G64" s="19" t="s">
        <v>10</v>
      </c>
      <c r="H64" s="12"/>
    </row>
    <row r="65" spans="1:8" x14ac:dyDescent="0.35">
      <c r="A65" s="11">
        <v>44249.458333333336</v>
      </c>
      <c r="B65" s="12"/>
      <c r="C65" s="7">
        <v>-10.99</v>
      </c>
      <c r="D65" s="12" t="s">
        <v>69</v>
      </c>
      <c r="E65" s="13">
        <f>E64+SUM(C65:C65)</f>
        <v>12044.8</v>
      </c>
      <c r="F65" s="17" t="s">
        <v>21</v>
      </c>
      <c r="G65" s="12"/>
      <c r="H65" s="12"/>
    </row>
    <row r="66" spans="1:8" x14ac:dyDescent="0.35">
      <c r="A66" s="11">
        <v>44249.458333333336</v>
      </c>
      <c r="B66" s="12"/>
      <c r="C66" s="7">
        <v>60</v>
      </c>
      <c r="D66" s="12" t="s">
        <v>70</v>
      </c>
      <c r="E66" s="13">
        <f>E65+SUM(C66:C66)</f>
        <v>12104.8</v>
      </c>
      <c r="F66" s="14" t="s">
        <v>9</v>
      </c>
      <c r="G66" s="19" t="s">
        <v>10</v>
      </c>
      <c r="H66" s="12"/>
    </row>
    <row r="67" spans="1:8" x14ac:dyDescent="0.35">
      <c r="A67" s="11">
        <v>44250.458333333336</v>
      </c>
      <c r="B67" s="12"/>
      <c r="C67" s="7">
        <v>10</v>
      </c>
      <c r="D67" s="12" t="s">
        <v>71</v>
      </c>
      <c r="E67" s="13">
        <f>E66+SUM(C67:C67)</f>
        <v>12114.8</v>
      </c>
      <c r="F67" s="14" t="s">
        <v>9</v>
      </c>
      <c r="G67" s="15" t="s">
        <v>12</v>
      </c>
      <c r="H67" s="12"/>
    </row>
    <row r="68" spans="1:8" x14ac:dyDescent="0.35">
      <c r="A68" s="11">
        <v>44250.458333333336</v>
      </c>
      <c r="B68" s="12"/>
      <c r="C68" s="7">
        <v>10</v>
      </c>
      <c r="D68" s="12" t="s">
        <v>72</v>
      </c>
      <c r="E68" s="13">
        <f>E67+SUM(C68:C68)</f>
        <v>12124.8</v>
      </c>
      <c r="F68" s="14" t="s">
        <v>9</v>
      </c>
      <c r="G68" s="15" t="s">
        <v>12</v>
      </c>
      <c r="H68" s="12"/>
    </row>
    <row r="69" spans="1:8" x14ac:dyDescent="0.35">
      <c r="A69" s="11">
        <v>44251.458333333336</v>
      </c>
      <c r="B69" s="12"/>
      <c r="C69" s="7">
        <v>20</v>
      </c>
      <c r="D69" s="12" t="s">
        <v>73</v>
      </c>
      <c r="E69" s="13">
        <f>E68+SUM(C69:C69)</f>
        <v>12144.8</v>
      </c>
      <c r="F69" s="14" t="s">
        <v>9</v>
      </c>
      <c r="G69" s="15" t="s">
        <v>12</v>
      </c>
      <c r="H69" s="12"/>
    </row>
    <row r="70" spans="1:8" x14ac:dyDescent="0.35">
      <c r="A70" s="11">
        <v>44253</v>
      </c>
      <c r="B70" s="12">
        <v>71</v>
      </c>
      <c r="C70" s="7">
        <v>-20.6</v>
      </c>
      <c r="D70" s="12" t="s">
        <v>66</v>
      </c>
      <c r="E70" s="13">
        <f>E69+SUM(C70:C70)</f>
        <v>12124.199999999999</v>
      </c>
      <c r="F70" s="14" t="s">
        <v>9</v>
      </c>
      <c r="G70" s="15" t="s">
        <v>12</v>
      </c>
      <c r="H70" s="12"/>
    </row>
    <row r="71" spans="1:8" x14ac:dyDescent="0.35">
      <c r="A71" s="11">
        <v>44257.458333333336</v>
      </c>
      <c r="B71" s="12"/>
      <c r="C71" s="7">
        <v>30</v>
      </c>
      <c r="D71" s="12" t="s">
        <v>16</v>
      </c>
      <c r="E71" s="13">
        <f>E70+SUM(C71:C71)</f>
        <v>12154.199999999999</v>
      </c>
      <c r="F71" s="16" t="s">
        <v>17</v>
      </c>
      <c r="G71" s="12" t="s">
        <v>18</v>
      </c>
      <c r="H71" s="12" t="s">
        <v>19</v>
      </c>
    </row>
    <row r="72" spans="1:8" x14ac:dyDescent="0.35">
      <c r="A72" s="11">
        <v>44257.458333333336</v>
      </c>
      <c r="B72" s="12"/>
      <c r="C72" s="7">
        <v>10</v>
      </c>
      <c r="D72" s="12" t="s">
        <v>74</v>
      </c>
      <c r="E72" s="13">
        <f>E71+SUM(C72:C72)</f>
        <v>12164.199999999999</v>
      </c>
      <c r="F72" s="14" t="s">
        <v>9</v>
      </c>
      <c r="G72" s="15" t="s">
        <v>12</v>
      </c>
      <c r="H72" s="12"/>
    </row>
    <row r="73" spans="1:8" x14ac:dyDescent="0.35">
      <c r="A73" s="11">
        <v>44257</v>
      </c>
      <c r="B73" s="12"/>
      <c r="C73" s="7">
        <v>50</v>
      </c>
      <c r="D73" s="12" t="s">
        <v>75</v>
      </c>
      <c r="E73" s="13">
        <f>E72+SUM(C73:C73)</f>
        <v>12214.199999999999</v>
      </c>
      <c r="F73" s="18" t="s">
        <v>38</v>
      </c>
      <c r="G73" s="12"/>
      <c r="H73" s="12"/>
    </row>
    <row r="74" spans="1:8" x14ac:dyDescent="0.35">
      <c r="A74" s="11">
        <v>44257</v>
      </c>
      <c r="B74" s="12"/>
      <c r="C74" s="7">
        <v>30</v>
      </c>
      <c r="D74" s="12" t="s">
        <v>76</v>
      </c>
      <c r="E74" s="13">
        <f>E73+SUM(C74:C74)</f>
        <v>12244.199999999999</v>
      </c>
      <c r="F74" s="18" t="s">
        <v>38</v>
      </c>
      <c r="G74" s="12"/>
      <c r="H74" s="12"/>
    </row>
    <row r="75" spans="1:8" x14ac:dyDescent="0.35">
      <c r="A75" s="11">
        <v>44257</v>
      </c>
      <c r="B75" s="12"/>
      <c r="C75" s="7">
        <v>40</v>
      </c>
      <c r="D75" s="12" t="s">
        <v>77</v>
      </c>
      <c r="E75" s="13">
        <f>E74+SUM(C75:C75)</f>
        <v>12284.199999999999</v>
      </c>
      <c r="F75" s="18" t="s">
        <v>38</v>
      </c>
      <c r="G75" s="12"/>
      <c r="H75" s="12"/>
    </row>
    <row r="76" spans="1:8" x14ac:dyDescent="0.35">
      <c r="A76" s="11">
        <v>44257</v>
      </c>
      <c r="B76" s="12"/>
      <c r="C76" s="7">
        <v>60</v>
      </c>
      <c r="D76" s="12" t="s">
        <v>78</v>
      </c>
      <c r="E76" s="13">
        <f>E75+SUM(C76:C76)</f>
        <v>12344.199999999999</v>
      </c>
      <c r="F76" s="18" t="s">
        <v>38</v>
      </c>
      <c r="G76" s="12"/>
      <c r="H76" s="12"/>
    </row>
    <row r="77" spans="1:8" x14ac:dyDescent="0.35">
      <c r="A77" s="11">
        <v>44257</v>
      </c>
      <c r="B77" s="12"/>
      <c r="C77" s="7">
        <v>40</v>
      </c>
      <c r="D77" s="12" t="s">
        <v>79</v>
      </c>
      <c r="E77" s="13">
        <f>E76+SUM(C77:C77)</f>
        <v>12384.199999999999</v>
      </c>
      <c r="F77" s="18" t="s">
        <v>38</v>
      </c>
      <c r="G77" s="12"/>
      <c r="H77" s="12"/>
    </row>
    <row r="78" spans="1:8" x14ac:dyDescent="0.35">
      <c r="A78" s="11">
        <v>44257</v>
      </c>
      <c r="B78" s="12"/>
      <c r="C78" s="7">
        <v>20</v>
      </c>
      <c r="D78" s="12" t="s">
        <v>80</v>
      </c>
      <c r="E78" s="13">
        <f>E77+SUM(C78:C78)</f>
        <v>12404.199999999999</v>
      </c>
      <c r="F78" s="18" t="s">
        <v>38</v>
      </c>
      <c r="G78" s="12"/>
      <c r="H78" s="12"/>
    </row>
    <row r="79" spans="1:8" x14ac:dyDescent="0.35">
      <c r="A79" s="11">
        <v>44257</v>
      </c>
      <c r="B79" s="12"/>
      <c r="C79" s="7">
        <v>100</v>
      </c>
      <c r="D79" s="12" t="s">
        <v>81</v>
      </c>
      <c r="E79" s="13">
        <f>E78+SUM(C79:C79)</f>
        <v>12504.199999999999</v>
      </c>
      <c r="F79" s="18" t="s">
        <v>38</v>
      </c>
      <c r="G79" s="12"/>
      <c r="H79" s="12"/>
    </row>
    <row r="80" spans="1:8" x14ac:dyDescent="0.35">
      <c r="A80" s="11">
        <v>44257</v>
      </c>
      <c r="B80" s="12"/>
      <c r="C80" s="7">
        <v>60</v>
      </c>
      <c r="D80" s="12" t="s">
        <v>82</v>
      </c>
      <c r="E80" s="13">
        <f>E79+SUM(C80:C80)</f>
        <v>12564.199999999999</v>
      </c>
      <c r="F80" s="18" t="s">
        <v>38</v>
      </c>
      <c r="G80" s="12"/>
      <c r="H80" s="12"/>
    </row>
    <row r="81" spans="1:8" x14ac:dyDescent="0.35">
      <c r="A81" s="11">
        <v>44257</v>
      </c>
      <c r="B81" s="12"/>
      <c r="C81" s="7">
        <v>30</v>
      </c>
      <c r="D81" s="12" t="s">
        <v>83</v>
      </c>
      <c r="E81" s="13">
        <f>E80+SUM(C81:C81)</f>
        <v>12594.199999999999</v>
      </c>
      <c r="F81" s="18" t="s">
        <v>38</v>
      </c>
      <c r="G81" s="12"/>
      <c r="H81" s="12"/>
    </row>
    <row r="82" spans="1:8" x14ac:dyDescent="0.35">
      <c r="A82" s="11">
        <v>44257</v>
      </c>
      <c r="B82" s="12"/>
      <c r="C82" s="7">
        <v>-5.45</v>
      </c>
      <c r="D82" s="12" t="s">
        <v>20</v>
      </c>
      <c r="E82" s="13">
        <f>E81+SUM(C82:C82)</f>
        <v>12588.749999999998</v>
      </c>
      <c r="F82" s="17" t="s">
        <v>21</v>
      </c>
      <c r="G82" s="12"/>
      <c r="H82" s="12"/>
    </row>
    <row r="83" spans="1:8" x14ac:dyDescent="0.35">
      <c r="A83" s="11">
        <v>44279.458333333336</v>
      </c>
      <c r="B83" s="12"/>
      <c r="C83" s="7">
        <v>-19.5</v>
      </c>
      <c r="D83" s="12" t="s">
        <v>84</v>
      </c>
      <c r="E83" s="13">
        <f>E82+SUM(C83:C83)</f>
        <v>12569.249999999998</v>
      </c>
      <c r="F83" s="17" t="s">
        <v>21</v>
      </c>
      <c r="G83" s="12"/>
      <c r="H83" s="12"/>
    </row>
    <row r="84" spans="1:8" x14ac:dyDescent="0.35">
      <c r="A84" s="11">
        <v>44281.458333333336</v>
      </c>
      <c r="B84" s="12"/>
      <c r="C84" s="7">
        <v>-16.940000000000001</v>
      </c>
      <c r="D84" s="12" t="s">
        <v>85</v>
      </c>
      <c r="E84" s="13">
        <f>E83+SUM(C84:C84)</f>
        <v>12552.309999999998</v>
      </c>
      <c r="F84" s="17" t="s">
        <v>21</v>
      </c>
      <c r="G84" s="12"/>
      <c r="H84" s="12"/>
    </row>
    <row r="85" spans="1:8" x14ac:dyDescent="0.35">
      <c r="A85" s="11">
        <v>44291.5</v>
      </c>
      <c r="B85" s="12"/>
      <c r="C85" s="7">
        <v>50</v>
      </c>
      <c r="D85" s="12" t="s">
        <v>86</v>
      </c>
      <c r="E85" s="13">
        <f>E84+SUM(C85:C85)</f>
        <v>12602.309999999998</v>
      </c>
      <c r="F85" s="14" t="s">
        <v>9</v>
      </c>
      <c r="G85" s="19" t="s">
        <v>10</v>
      </c>
      <c r="H85" s="12"/>
    </row>
    <row r="86" spans="1:8" x14ac:dyDescent="0.35">
      <c r="A86" s="11">
        <v>44291.5</v>
      </c>
      <c r="B86" s="12"/>
      <c r="C86" s="7">
        <v>10</v>
      </c>
      <c r="D86" s="12" t="s">
        <v>87</v>
      </c>
      <c r="E86" s="13">
        <f>E85+SUM(C86:C86)</f>
        <v>12612.309999999998</v>
      </c>
      <c r="F86" s="14" t="s">
        <v>9</v>
      </c>
      <c r="G86" s="19" t="s">
        <v>10</v>
      </c>
      <c r="H86" s="12"/>
    </row>
    <row r="87" spans="1:8" x14ac:dyDescent="0.35">
      <c r="A87" s="11">
        <v>44292.5</v>
      </c>
      <c r="B87" s="12"/>
      <c r="C87" s="7">
        <v>30</v>
      </c>
      <c r="D87" s="12" t="s">
        <v>16</v>
      </c>
      <c r="E87" s="13">
        <f>E86+SUM(C87:C87)</f>
        <v>12642.309999999998</v>
      </c>
      <c r="F87" s="16" t="s">
        <v>17</v>
      </c>
      <c r="G87" s="12" t="s">
        <v>18</v>
      </c>
      <c r="H87" s="12" t="s">
        <v>19</v>
      </c>
    </row>
    <row r="88" spans="1:8" x14ac:dyDescent="0.35">
      <c r="A88" s="11">
        <v>44292.5</v>
      </c>
      <c r="B88" s="12"/>
      <c r="C88" s="7">
        <v>20</v>
      </c>
      <c r="D88" s="12" t="s">
        <v>88</v>
      </c>
      <c r="E88" s="13">
        <f>E87+SUM(C88:C88)</f>
        <v>12662.309999999998</v>
      </c>
      <c r="F88" s="14" t="s">
        <v>9</v>
      </c>
      <c r="G88" s="19" t="s">
        <v>10</v>
      </c>
      <c r="H88" s="12"/>
    </row>
    <row r="89" spans="1:8" x14ac:dyDescent="0.35">
      <c r="A89" s="11">
        <v>44293.5</v>
      </c>
      <c r="B89" s="12">
        <v>80</v>
      </c>
      <c r="C89" s="7">
        <v>-9.0500000000000007</v>
      </c>
      <c r="D89" s="12" t="s">
        <v>67</v>
      </c>
      <c r="E89" s="13">
        <f>E88+SUM(C89:C89)</f>
        <v>12653.259999999998</v>
      </c>
      <c r="F89" s="14" t="s">
        <v>9</v>
      </c>
      <c r="G89" s="19" t="s">
        <v>10</v>
      </c>
      <c r="H89" s="12"/>
    </row>
    <row r="90" spans="1:8" x14ac:dyDescent="0.35">
      <c r="A90" s="11">
        <v>44295</v>
      </c>
      <c r="B90" s="12"/>
      <c r="C90" s="7">
        <v>1010</v>
      </c>
      <c r="D90" s="12" t="s">
        <v>89</v>
      </c>
      <c r="E90" s="13">
        <f>E89+SUM(C90:C90)</f>
        <v>13663.259999999998</v>
      </c>
      <c r="F90" s="14" t="s">
        <v>9</v>
      </c>
      <c r="G90" s="15" t="s">
        <v>12</v>
      </c>
      <c r="H90" s="12"/>
    </row>
    <row r="91" spans="1:8" x14ac:dyDescent="0.35">
      <c r="A91" s="11">
        <v>44295</v>
      </c>
      <c r="B91" s="12"/>
      <c r="C91" s="7">
        <v>30</v>
      </c>
      <c r="D91" s="12" t="s">
        <v>90</v>
      </c>
      <c r="E91" s="13">
        <f>E90+SUM(C91:C91)</f>
        <v>13693.259999999998</v>
      </c>
      <c r="F91" s="16" t="s">
        <v>17</v>
      </c>
      <c r="G91" s="12" t="s">
        <v>18</v>
      </c>
      <c r="H91" s="12" t="s">
        <v>19</v>
      </c>
    </row>
    <row r="92" spans="1:8" x14ac:dyDescent="0.35">
      <c r="A92" s="11">
        <v>44319</v>
      </c>
      <c r="B92" s="12"/>
      <c r="C92" s="7">
        <v>40</v>
      </c>
      <c r="D92" s="12" t="s">
        <v>58</v>
      </c>
      <c r="E92" s="13">
        <f>E91+SUM(C92:C92)</f>
        <v>13733.259999999998</v>
      </c>
      <c r="F92" s="16" t="s">
        <v>17</v>
      </c>
      <c r="G92" s="12" t="s">
        <v>18</v>
      </c>
      <c r="H92" s="12" t="s">
        <v>91</v>
      </c>
    </row>
    <row r="93" spans="1:8" x14ac:dyDescent="0.35">
      <c r="A93" s="11">
        <v>44320</v>
      </c>
      <c r="B93" s="12"/>
      <c r="C93" s="7">
        <v>25</v>
      </c>
      <c r="D93" s="12" t="s">
        <v>92</v>
      </c>
      <c r="E93" s="13">
        <f>E92+SUM(C93:C93)</f>
        <v>13758.259999999998</v>
      </c>
      <c r="F93" s="18" t="s">
        <v>38</v>
      </c>
      <c r="G93" s="12"/>
      <c r="H93" s="12"/>
    </row>
    <row r="94" spans="1:8" x14ac:dyDescent="0.35">
      <c r="A94" s="11">
        <v>44320</v>
      </c>
      <c r="B94" s="12"/>
      <c r="C94" s="7">
        <v>50</v>
      </c>
      <c r="D94" s="12" t="s">
        <v>93</v>
      </c>
      <c r="E94" s="13">
        <f>E93+SUM(C94:C94)</f>
        <v>13808.259999999998</v>
      </c>
      <c r="F94" s="18" t="s">
        <v>38</v>
      </c>
      <c r="G94" s="12"/>
      <c r="H94" s="12"/>
    </row>
    <row r="95" spans="1:8" x14ac:dyDescent="0.35">
      <c r="A95" s="11">
        <v>44320</v>
      </c>
      <c r="B95" s="12"/>
      <c r="C95" s="7">
        <v>30</v>
      </c>
      <c r="D95" s="12" t="s">
        <v>94</v>
      </c>
      <c r="E95" s="13">
        <f>E94+SUM(C95:C95)</f>
        <v>13838.259999999998</v>
      </c>
      <c r="F95" s="18" t="s">
        <v>38</v>
      </c>
      <c r="G95" s="12"/>
      <c r="H95" s="12"/>
    </row>
    <row r="96" spans="1:8" x14ac:dyDescent="0.35">
      <c r="A96" s="11">
        <v>44320</v>
      </c>
      <c r="B96" s="12"/>
      <c r="C96" s="7">
        <v>20</v>
      </c>
      <c r="D96" s="12" t="s">
        <v>95</v>
      </c>
      <c r="E96" s="13">
        <f>E95+SUM(C96:C96)</f>
        <v>13858.259999999998</v>
      </c>
      <c r="F96" s="18" t="s">
        <v>38</v>
      </c>
      <c r="G96" s="12"/>
      <c r="H96" s="12"/>
    </row>
    <row r="97" spans="1:11" x14ac:dyDescent="0.35">
      <c r="A97" s="11">
        <v>44320</v>
      </c>
      <c r="B97" s="12"/>
      <c r="C97" s="7">
        <v>33.33</v>
      </c>
      <c r="D97" s="12" t="s">
        <v>96</v>
      </c>
      <c r="E97" s="13">
        <f>E96+SUM(C97:C97)</f>
        <v>13891.589999999998</v>
      </c>
      <c r="F97" s="18" t="s">
        <v>38</v>
      </c>
      <c r="G97" s="12"/>
      <c r="H97" s="12"/>
    </row>
    <row r="98" spans="1:11" x14ac:dyDescent="0.35">
      <c r="A98" s="11">
        <v>44320</v>
      </c>
      <c r="B98" s="12"/>
      <c r="C98" s="7">
        <v>-3.03</v>
      </c>
      <c r="D98" s="12" t="s">
        <v>20</v>
      </c>
      <c r="E98" s="13">
        <f>E97+SUM(C98:C98)</f>
        <v>13888.559999999998</v>
      </c>
      <c r="F98" s="17" t="s">
        <v>21</v>
      </c>
      <c r="G98" s="12"/>
      <c r="H98" s="12"/>
    </row>
    <row r="99" spans="1:11" x14ac:dyDescent="0.35">
      <c r="A99" s="11">
        <v>44319.5</v>
      </c>
      <c r="B99" s="12"/>
      <c r="C99" s="7">
        <v>30</v>
      </c>
      <c r="D99" s="12" t="s">
        <v>97</v>
      </c>
      <c r="E99" s="13">
        <f>E98+SUM(C99:C99)</f>
        <v>13918.559999999998</v>
      </c>
      <c r="F99" s="16" t="s">
        <v>17</v>
      </c>
      <c r="G99" s="12" t="s">
        <v>18</v>
      </c>
      <c r="H99" s="12" t="s">
        <v>19</v>
      </c>
    </row>
    <row r="100" spans="1:11" x14ac:dyDescent="0.35">
      <c r="A100" s="11">
        <v>44329.5</v>
      </c>
      <c r="B100" s="12"/>
      <c r="C100" s="7">
        <v>-5</v>
      </c>
      <c r="D100" s="12" t="s">
        <v>98</v>
      </c>
      <c r="E100" s="13">
        <f>E99+SUM(C100:C100)</f>
        <v>13913.559999999998</v>
      </c>
      <c r="F100" s="17" t="s">
        <v>21</v>
      </c>
      <c r="G100" s="12"/>
      <c r="H100" s="12"/>
    </row>
    <row r="101" spans="1:11" x14ac:dyDescent="0.35">
      <c r="A101" s="11">
        <v>44337.5</v>
      </c>
      <c r="B101" s="12"/>
      <c r="C101" s="7">
        <v>-1</v>
      </c>
      <c r="D101" s="12" t="s">
        <v>99</v>
      </c>
      <c r="E101" s="13">
        <f>E100+SUM(C101:C101)</f>
        <v>13912.559999999998</v>
      </c>
      <c r="F101" s="17" t="s">
        <v>21</v>
      </c>
      <c r="G101" s="12"/>
      <c r="H101" s="12"/>
    </row>
    <row r="102" spans="1:11" x14ac:dyDescent="0.35">
      <c r="A102" s="11">
        <v>44339</v>
      </c>
      <c r="B102" s="12"/>
      <c r="C102" s="7">
        <v>-1</v>
      </c>
      <c r="D102" s="12" t="s">
        <v>99</v>
      </c>
      <c r="E102" s="13">
        <f>E101+SUM(C102:C102)</f>
        <v>13911.559999999998</v>
      </c>
      <c r="F102" s="17" t="s">
        <v>21</v>
      </c>
      <c r="G102" s="12"/>
      <c r="H102" s="12"/>
    </row>
    <row r="103" spans="1:11" x14ac:dyDescent="0.35">
      <c r="A103" s="11">
        <v>44349.5</v>
      </c>
      <c r="B103" s="12"/>
      <c r="C103" s="7">
        <v>30</v>
      </c>
      <c r="D103" s="12" t="s">
        <v>97</v>
      </c>
      <c r="E103" s="13">
        <f>E102+SUM(C103:C103)</f>
        <v>13941.559999999998</v>
      </c>
      <c r="F103" s="16" t="s">
        <v>17</v>
      </c>
      <c r="G103" s="12" t="s">
        <v>18</v>
      </c>
      <c r="H103" s="12" t="s">
        <v>19</v>
      </c>
    </row>
    <row r="104" spans="1:11" x14ac:dyDescent="0.35">
      <c r="A104" s="11">
        <v>44350</v>
      </c>
      <c r="B104" s="12"/>
      <c r="C104" s="7">
        <v>1</v>
      </c>
      <c r="D104" s="12" t="s">
        <v>99</v>
      </c>
      <c r="E104" s="13">
        <f>E103+SUM(C104:C104)</f>
        <v>13942.559999999998</v>
      </c>
      <c r="F104" s="21" t="s">
        <v>100</v>
      </c>
      <c r="G104" s="12"/>
      <c r="H104" s="12"/>
    </row>
    <row r="106" spans="1:11" ht="15" thickBot="1" x14ac:dyDescent="0.4"/>
    <row r="107" spans="1:11" ht="15" thickBot="1" x14ac:dyDescent="0.4">
      <c r="A107" s="22" t="s">
        <v>101</v>
      </c>
      <c r="B107" s="23" t="s">
        <v>102</v>
      </c>
      <c r="C107" s="24"/>
      <c r="D107" s="25" t="s">
        <v>103</v>
      </c>
      <c r="E107" s="26"/>
      <c r="F107" s="26"/>
      <c r="G107" s="27"/>
    </row>
    <row r="108" spans="1:11" ht="29" x14ac:dyDescent="0.35">
      <c r="A108" s="28"/>
      <c r="B108" s="29">
        <v>1</v>
      </c>
      <c r="C108" s="29"/>
      <c r="D108" s="30" t="s">
        <v>104</v>
      </c>
      <c r="E108" s="31" t="s">
        <v>105</v>
      </c>
      <c r="F108" s="32">
        <v>0</v>
      </c>
      <c r="G108" s="33"/>
    </row>
    <row r="109" spans="1:11" ht="29" x14ac:dyDescent="0.35">
      <c r="A109" s="28"/>
      <c r="B109" s="29"/>
      <c r="C109" s="29"/>
      <c r="D109" s="30"/>
      <c r="E109" s="31" t="s">
        <v>106</v>
      </c>
      <c r="F109" s="32">
        <v>0</v>
      </c>
      <c r="G109" s="34"/>
    </row>
    <row r="110" spans="1:11" ht="15" thickBot="1" x14ac:dyDescent="0.4">
      <c r="A110" s="35"/>
      <c r="B110" s="36"/>
      <c r="C110" s="36"/>
      <c r="D110" s="37"/>
      <c r="E110" s="38" t="s">
        <v>107</v>
      </c>
      <c r="F110" s="39">
        <f>SUBTOTAL(9,F108:F109)</f>
        <v>0</v>
      </c>
      <c r="G110" s="40"/>
    </row>
    <row r="111" spans="1:11" ht="15" thickBot="1" x14ac:dyDescent="0.4">
      <c r="D111" s="41"/>
    </row>
    <row r="112" spans="1:11" x14ac:dyDescent="0.35">
      <c r="A112" s="42" t="s">
        <v>108</v>
      </c>
      <c r="B112" s="43" t="s">
        <v>109</v>
      </c>
      <c r="C112" s="44"/>
      <c r="D112" s="43" t="s">
        <v>110</v>
      </c>
      <c r="E112" s="45"/>
      <c r="F112" s="44"/>
      <c r="G112" s="46" t="s">
        <v>2</v>
      </c>
      <c r="H112" s="47" t="s">
        <v>111</v>
      </c>
      <c r="I112" s="48"/>
      <c r="J112" s="48"/>
      <c r="K112" s="49"/>
    </row>
    <row r="113" spans="1:11" ht="15" thickBot="1" x14ac:dyDescent="0.4">
      <c r="A113" s="50"/>
      <c r="B113" s="51"/>
      <c r="C113" s="52"/>
      <c r="D113" s="51"/>
      <c r="E113" s="53"/>
      <c r="F113" s="52"/>
      <c r="G113" s="54"/>
      <c r="H113" s="55" t="s">
        <v>59</v>
      </c>
      <c r="I113" s="56"/>
      <c r="J113" s="57" t="s">
        <v>112</v>
      </c>
      <c r="K113" s="58"/>
    </row>
    <row r="114" spans="1:11" ht="15" thickBot="1" x14ac:dyDescent="0.4">
      <c r="A114" s="50"/>
      <c r="B114" s="59" t="s">
        <v>113</v>
      </c>
      <c r="C114" s="59"/>
      <c r="D114" s="60">
        <v>0</v>
      </c>
      <c r="E114" s="60"/>
      <c r="F114" s="60"/>
      <c r="G114" s="32">
        <v>0</v>
      </c>
      <c r="H114" s="61" t="s">
        <v>100</v>
      </c>
      <c r="I114" s="62" t="s">
        <v>100</v>
      </c>
      <c r="J114" s="61" t="s">
        <v>100</v>
      </c>
      <c r="K114" s="63" t="s">
        <v>100</v>
      </c>
    </row>
    <row r="115" spans="1:11" x14ac:dyDescent="0.35">
      <c r="A115" s="50"/>
      <c r="B115" s="64" t="s">
        <v>114</v>
      </c>
      <c r="C115" s="65"/>
      <c r="D115" s="66" t="s">
        <v>107</v>
      </c>
      <c r="E115" s="66"/>
      <c r="F115" s="66">
        <f>SUM(F116:F117)</f>
        <v>0</v>
      </c>
      <c r="G115" s="67">
        <f>G116+G117</f>
        <v>290</v>
      </c>
      <c r="H115" s="68">
        <f>I115/G115</f>
        <v>0</v>
      </c>
      <c r="I115" s="69">
        <f>I116+I117</f>
        <v>0</v>
      </c>
      <c r="J115" s="68">
        <f>J116</f>
        <v>1</v>
      </c>
      <c r="K115" s="70">
        <f>K116</f>
        <v>290</v>
      </c>
    </row>
    <row r="116" spans="1:11" x14ac:dyDescent="0.35">
      <c r="A116" s="50"/>
      <c r="B116" s="71"/>
      <c r="C116" s="29"/>
      <c r="D116" t="s">
        <v>18</v>
      </c>
      <c r="G116" s="32">
        <f>I116+K116</f>
        <v>290</v>
      </c>
      <c r="H116" s="72">
        <f>I116/G116</f>
        <v>0</v>
      </c>
      <c r="I116" s="73">
        <v>0</v>
      </c>
      <c r="J116" s="72">
        <f>K116/G116</f>
        <v>1</v>
      </c>
      <c r="K116" s="74">
        <f>C13+C52+C53+C71+C87+C91+C92+C99+C103</f>
        <v>290</v>
      </c>
    </row>
    <row r="117" spans="1:11" ht="29" x14ac:dyDescent="0.35">
      <c r="A117" s="50"/>
      <c r="B117" s="71"/>
      <c r="C117" s="29"/>
      <c r="D117" s="75" t="s">
        <v>115</v>
      </c>
      <c r="E117" s="76" t="s">
        <v>116</v>
      </c>
      <c r="F117" s="77">
        <f>SUBTOTAL(9,F118:F119)</f>
        <v>0</v>
      </c>
      <c r="G117" s="78">
        <f>SUBTOTAL(9,G118:G119)</f>
        <v>0</v>
      </c>
      <c r="H117" s="79"/>
      <c r="I117" s="80">
        <f>I118+I119</f>
        <v>0</v>
      </c>
      <c r="J117" s="79">
        <v>0</v>
      </c>
      <c r="K117" s="81">
        <v>0</v>
      </c>
    </row>
    <row r="118" spans="1:11" x14ac:dyDescent="0.35">
      <c r="A118" s="50"/>
      <c r="B118" s="71"/>
      <c r="C118" s="29"/>
      <c r="D118" s="75"/>
      <c r="E118" t="s">
        <v>117</v>
      </c>
      <c r="G118" s="32">
        <f>I118</f>
        <v>0</v>
      </c>
      <c r="H118" s="82"/>
      <c r="I118" s="73">
        <v>0</v>
      </c>
      <c r="J118" s="82">
        <v>0</v>
      </c>
      <c r="K118" s="74">
        <v>0</v>
      </c>
    </row>
    <row r="119" spans="1:11" ht="15" thickBot="1" x14ac:dyDescent="0.4">
      <c r="A119" s="83"/>
      <c r="B119" s="84"/>
      <c r="C119" s="85"/>
      <c r="D119" s="86"/>
      <c r="E119" s="87" t="s">
        <v>118</v>
      </c>
      <c r="F119" s="87"/>
      <c r="G119" s="88">
        <v>0</v>
      </c>
      <c r="H119" s="89"/>
      <c r="I119" s="90"/>
      <c r="J119" s="89">
        <v>0</v>
      </c>
      <c r="K119" s="91">
        <v>0</v>
      </c>
    </row>
    <row r="120" spans="1:11" ht="15" thickBot="1" x14ac:dyDescent="0.4">
      <c r="D120" s="41"/>
    </row>
    <row r="121" spans="1:11" x14ac:dyDescent="0.35">
      <c r="A121" s="92" t="s">
        <v>9</v>
      </c>
      <c r="B121" s="93" t="s">
        <v>119</v>
      </c>
      <c r="C121" s="94"/>
      <c r="D121" s="95" t="s">
        <v>120</v>
      </c>
      <c r="E121" s="95"/>
      <c r="F121" s="95"/>
      <c r="G121" s="96">
        <f>C9+C43+C44+C45+C51+C55+C61+C62+C70</f>
        <v>-400.15000000000009</v>
      </c>
    </row>
    <row r="122" spans="1:11" x14ac:dyDescent="0.35">
      <c r="A122" s="97"/>
      <c r="B122" s="98"/>
      <c r="C122" s="30"/>
      <c r="D122" s="99" t="s">
        <v>121</v>
      </c>
      <c r="E122" s="99"/>
      <c r="F122" s="99"/>
      <c r="G122" s="100">
        <f>C10+C11+C12+C15+C16+C17+C18+C19+C20+C21+C22+C23+C24+C25+C26+C27+C28+C29+C36+C37+C38+C39+C40+C41+C42+C48+C49+C50+C54+C56+C57+C58+C59+C60+C67+C68+C69+C72+C90</f>
        <v>1900</v>
      </c>
    </row>
    <row r="123" spans="1:11" ht="15" thickBot="1" x14ac:dyDescent="0.4">
      <c r="A123" s="97"/>
      <c r="B123" s="101"/>
      <c r="C123" s="102"/>
      <c r="D123" s="103" t="s">
        <v>122</v>
      </c>
      <c r="E123" s="103"/>
      <c r="F123" s="103"/>
      <c r="G123" s="104">
        <f>+G121+G122</f>
        <v>1499.85</v>
      </c>
    </row>
    <row r="124" spans="1:11" x14ac:dyDescent="0.35">
      <c r="A124" s="97"/>
      <c r="B124" s="93" t="s">
        <v>10</v>
      </c>
      <c r="C124" s="94"/>
      <c r="D124" s="95" t="s">
        <v>120</v>
      </c>
      <c r="E124" s="95"/>
      <c r="F124" s="95"/>
      <c r="G124" s="96">
        <f>C8+C46+C89</f>
        <v>-659.86</v>
      </c>
    </row>
    <row r="125" spans="1:11" x14ac:dyDescent="0.35">
      <c r="A125" s="97"/>
      <c r="B125" s="98"/>
      <c r="C125" s="30"/>
      <c r="D125" s="99" t="s">
        <v>121</v>
      </c>
      <c r="E125" s="99"/>
      <c r="F125" s="99"/>
      <c r="G125" s="100">
        <f>C64+C66+C88+C85+C86</f>
        <v>210</v>
      </c>
    </row>
    <row r="126" spans="1:11" ht="15" thickBot="1" x14ac:dyDescent="0.4">
      <c r="A126" s="97"/>
      <c r="B126" s="101"/>
      <c r="C126" s="102"/>
      <c r="D126" s="103" t="s">
        <v>122</v>
      </c>
      <c r="E126" s="103"/>
      <c r="F126" s="103"/>
      <c r="G126" s="104">
        <f>G124+G125</f>
        <v>-449.86</v>
      </c>
    </row>
    <row r="127" spans="1:11" ht="15" thickBot="1" x14ac:dyDescent="0.4">
      <c r="A127" s="105"/>
      <c r="B127" s="106" t="s">
        <v>107</v>
      </c>
      <c r="C127" s="106"/>
      <c r="D127" s="106"/>
      <c r="E127" s="106"/>
      <c r="F127" s="106"/>
      <c r="G127" s="107">
        <f>G123+G126</f>
        <v>1049.9899999999998</v>
      </c>
    </row>
    <row r="130" spans="1:6" ht="15" thickBot="1" x14ac:dyDescent="0.4"/>
    <row r="131" spans="1:6" x14ac:dyDescent="0.35">
      <c r="A131" s="108" t="s">
        <v>38</v>
      </c>
      <c r="B131" s="109" t="s">
        <v>123</v>
      </c>
      <c r="C131" s="109"/>
      <c r="D131" s="109"/>
      <c r="E131" s="110">
        <v>2</v>
      </c>
    </row>
    <row r="132" spans="1:6" x14ac:dyDescent="0.35">
      <c r="A132" s="111"/>
      <c r="B132" s="112" t="s">
        <v>124</v>
      </c>
      <c r="C132" s="113"/>
      <c r="D132" s="113"/>
      <c r="E132" s="114">
        <v>46</v>
      </c>
    </row>
    <row r="133" spans="1:6" ht="15" thickBot="1" x14ac:dyDescent="0.4">
      <c r="A133" s="115"/>
      <c r="B133" s="116" t="s">
        <v>125</v>
      </c>
      <c r="C133" s="117"/>
      <c r="D133" s="118"/>
      <c r="E133" s="119">
        <f>C30+C31+C32+C33+C73+C75+C74+C76+C77+C78+C79+C80+C81+C93+C94+C95+C96+C97</f>
        <v>794.99</v>
      </c>
    </row>
    <row r="135" spans="1:6" x14ac:dyDescent="0.35">
      <c r="B135" s="120" t="s">
        <v>126</v>
      </c>
      <c r="C135" s="121"/>
      <c r="D135" s="122" t="s">
        <v>127</v>
      </c>
    </row>
    <row r="136" spans="1:6" x14ac:dyDescent="0.35">
      <c r="B136" s="123">
        <v>2020</v>
      </c>
      <c r="C136" s="124"/>
      <c r="D136" s="125">
        <v>44</v>
      </c>
    </row>
    <row r="137" spans="1:6" x14ac:dyDescent="0.35">
      <c r="B137" s="123" t="s">
        <v>128</v>
      </c>
      <c r="C137" s="124"/>
      <c r="D137" s="125">
        <v>45</v>
      </c>
    </row>
    <row r="138" spans="1:6" x14ac:dyDescent="0.35">
      <c r="B138" s="123" t="s">
        <v>129</v>
      </c>
      <c r="C138" s="124"/>
      <c r="D138" s="125">
        <v>46</v>
      </c>
    </row>
    <row r="139" spans="1:6" x14ac:dyDescent="0.35">
      <c r="D139" s="41"/>
    </row>
    <row r="140" spans="1:6" ht="15" thickBot="1" x14ac:dyDescent="0.4">
      <c r="D140" s="41"/>
    </row>
    <row r="141" spans="1:6" ht="15" thickBot="1" x14ac:dyDescent="0.4">
      <c r="A141" s="126" t="s">
        <v>130</v>
      </c>
      <c r="B141" s="127" t="s">
        <v>131</v>
      </c>
      <c r="C141" s="128"/>
      <c r="D141" s="128"/>
      <c r="E141" s="129">
        <f>C35+C65</f>
        <v>-32.450000000000003</v>
      </c>
      <c r="F141" s="130">
        <f>E141/$E$145</f>
        <v>0.20829321522562422</v>
      </c>
    </row>
    <row r="142" spans="1:6" ht="15" thickBot="1" x14ac:dyDescent="0.4">
      <c r="A142" s="131"/>
      <c r="B142" s="127" t="s">
        <v>84</v>
      </c>
      <c r="C142" s="128"/>
      <c r="D142" s="128"/>
      <c r="E142" s="129">
        <f>C83</f>
        <v>-19.5</v>
      </c>
      <c r="F142" s="130">
        <f t="shared" ref="F142:F144" si="0">E142/$E$145</f>
        <v>0.12516849605237818</v>
      </c>
    </row>
    <row r="143" spans="1:6" ht="15" thickBot="1" x14ac:dyDescent="0.4">
      <c r="A143" s="131"/>
      <c r="B143" s="127" t="s">
        <v>132</v>
      </c>
      <c r="C143" s="128"/>
      <c r="D143" s="128"/>
      <c r="E143" s="129">
        <f>C14++C34+C82+C98</f>
        <v>-85.9</v>
      </c>
      <c r="F143" s="130">
        <f t="shared" si="0"/>
        <v>0.55138327235380957</v>
      </c>
    </row>
    <row r="144" spans="1:6" ht="15" thickBot="1" x14ac:dyDescent="0.4">
      <c r="A144" s="131"/>
      <c r="B144" s="127" t="s">
        <v>133</v>
      </c>
      <c r="C144" s="128"/>
      <c r="D144" s="128"/>
      <c r="E144" s="132">
        <f>C102+C84</f>
        <v>-17.940000000000001</v>
      </c>
      <c r="F144" s="130">
        <f t="shared" si="0"/>
        <v>0.11515501636818794</v>
      </c>
    </row>
    <row r="145" spans="1:5" ht="15" thickBot="1" x14ac:dyDescent="0.4">
      <c r="A145" s="133"/>
      <c r="B145" s="134" t="s">
        <v>107</v>
      </c>
      <c r="C145" s="134"/>
      <c r="D145" s="135"/>
      <c r="E145" s="136">
        <f>SUBTOTAL(9,E141:E144)</f>
        <v>-155.79000000000002</v>
      </c>
    </row>
    <row r="146" spans="1:5" ht="15" thickBot="1" x14ac:dyDescent="0.4">
      <c r="D146" s="41"/>
    </row>
    <row r="147" spans="1:5" x14ac:dyDescent="0.35">
      <c r="A147" s="137" t="s">
        <v>134</v>
      </c>
      <c r="B147" s="138" t="s">
        <v>108</v>
      </c>
      <c r="C147" s="138"/>
      <c r="D147" s="139">
        <f>G115</f>
        <v>290</v>
      </c>
    </row>
    <row r="148" spans="1:5" x14ac:dyDescent="0.35">
      <c r="A148" s="140"/>
      <c r="B148" s="141" t="s">
        <v>38</v>
      </c>
      <c r="C148" s="141"/>
      <c r="D148" s="142">
        <f>E133</f>
        <v>794.99</v>
      </c>
    </row>
    <row r="149" spans="1:5" x14ac:dyDescent="0.35">
      <c r="A149" s="140"/>
      <c r="B149" s="141" t="s">
        <v>9</v>
      </c>
      <c r="C149" s="141"/>
      <c r="D149" s="142">
        <f>G127</f>
        <v>1049.9899999999998</v>
      </c>
    </row>
    <row r="150" spans="1:5" x14ac:dyDescent="0.35">
      <c r="A150" s="140"/>
      <c r="B150" s="141" t="s">
        <v>135</v>
      </c>
      <c r="C150" s="141"/>
      <c r="D150" s="142">
        <v>0</v>
      </c>
    </row>
    <row r="151" spans="1:5" ht="15" thickBot="1" x14ac:dyDescent="0.4">
      <c r="A151" s="143"/>
      <c r="B151" s="144" t="s">
        <v>107</v>
      </c>
      <c r="C151" s="145">
        <f>SUM(C147:C150)</f>
        <v>0</v>
      </c>
      <c r="D151" s="146">
        <f>SUM(D147:D150)</f>
        <v>2134.9799999999996</v>
      </c>
    </row>
    <row r="152" spans="1:5" ht="15" thickBot="1" x14ac:dyDescent="0.4">
      <c r="D152" s="41"/>
    </row>
    <row r="153" spans="1:5" x14ac:dyDescent="0.35">
      <c r="A153" s="147" t="s">
        <v>136</v>
      </c>
      <c r="B153" s="148" t="s">
        <v>101</v>
      </c>
      <c r="C153" s="148"/>
      <c r="D153" s="149">
        <v>0</v>
      </c>
    </row>
    <row r="154" spans="1:5" x14ac:dyDescent="0.35">
      <c r="A154" s="150"/>
      <c r="B154" s="151" t="s">
        <v>21</v>
      </c>
      <c r="C154" s="151"/>
      <c r="D154" s="152">
        <f>E145</f>
        <v>-155.79000000000002</v>
      </c>
    </row>
    <row r="155" spans="1:5" ht="15" thickBot="1" x14ac:dyDescent="0.4">
      <c r="A155" s="153"/>
      <c r="B155" s="154" t="s">
        <v>107</v>
      </c>
      <c r="C155" s="154"/>
      <c r="D155" s="155">
        <f>SUM(D153:D154)</f>
        <v>-155.79000000000002</v>
      </c>
    </row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</sheetData>
  <mergeCells count="49">
    <mergeCell ref="A147:A151"/>
    <mergeCell ref="B147:C147"/>
    <mergeCell ref="B148:C148"/>
    <mergeCell ref="B149:C149"/>
    <mergeCell ref="B150:C150"/>
    <mergeCell ref="A153:A155"/>
    <mergeCell ref="B154:C154"/>
    <mergeCell ref="B155:C155"/>
    <mergeCell ref="B136:C136"/>
    <mergeCell ref="B137:C137"/>
    <mergeCell ref="B138:C138"/>
    <mergeCell ref="A141:A145"/>
    <mergeCell ref="B141:D141"/>
    <mergeCell ref="B142:D142"/>
    <mergeCell ref="B143:D143"/>
    <mergeCell ref="B144:D144"/>
    <mergeCell ref="B145:C145"/>
    <mergeCell ref="D127:F127"/>
    <mergeCell ref="A131:A133"/>
    <mergeCell ref="B131:D131"/>
    <mergeCell ref="B132:D132"/>
    <mergeCell ref="B133:D133"/>
    <mergeCell ref="B135:C135"/>
    <mergeCell ref="A121:A127"/>
    <mergeCell ref="B121:C123"/>
    <mergeCell ref="D121:F121"/>
    <mergeCell ref="D122:F122"/>
    <mergeCell ref="D123:F123"/>
    <mergeCell ref="B124:C126"/>
    <mergeCell ref="D124:F124"/>
    <mergeCell ref="D125:F125"/>
    <mergeCell ref="D126:F126"/>
    <mergeCell ref="B127:C127"/>
    <mergeCell ref="G112:G113"/>
    <mergeCell ref="H112:K112"/>
    <mergeCell ref="H113:I113"/>
    <mergeCell ref="J113:K113"/>
    <mergeCell ref="B114:C114"/>
    <mergeCell ref="D114:F114"/>
    <mergeCell ref="C3:F3"/>
    <mergeCell ref="A107:A110"/>
    <mergeCell ref="B107:C107"/>
    <mergeCell ref="B108:C110"/>
    <mergeCell ref="D108:D110"/>
    <mergeCell ref="A112:A119"/>
    <mergeCell ref="B112:C113"/>
    <mergeCell ref="D112:F113"/>
    <mergeCell ref="B115:C119"/>
    <mergeCell ref="D117:D1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Alvaro</cp:lastModifiedBy>
  <dcterms:created xsi:type="dcterms:W3CDTF">2021-08-02T16:47:35Z</dcterms:created>
  <dcterms:modified xsi:type="dcterms:W3CDTF">2021-08-02T16:48:55Z</dcterms:modified>
</cp:coreProperties>
</file>